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7980" tabRatio="759"/>
  </bookViews>
  <sheets>
    <sheet name="ციფრული" sheetId="33" r:id="rId1"/>
    <sheet name="ქართული ენა" sheetId="34" r:id="rId2"/>
  </sheets>
  <definedNames>
    <definedName name="_GoBack" localSheetId="0">ციფრული!#REF!</definedName>
    <definedName name="_xlnm.Print_Area" localSheetId="0">ციფრული!$A$1:$CT$72</definedName>
  </definedNames>
  <calcPr calcId="152511"/>
</workbook>
</file>

<file path=xl/calcChain.xml><?xml version="1.0" encoding="utf-8"?>
<calcChain xmlns="http://schemas.openxmlformats.org/spreadsheetml/2006/main">
  <c r="Q72" i="33" l="1"/>
  <c r="G72" i="33"/>
  <c r="H72" i="33"/>
  <c r="I72" i="33"/>
  <c r="J72" i="33"/>
  <c r="K72" i="33"/>
  <c r="L72" i="33"/>
  <c r="M72" i="33"/>
  <c r="N72" i="33"/>
  <c r="O72" i="33"/>
  <c r="P72" i="33"/>
  <c r="BG72" i="33"/>
  <c r="G10" i="34" l="1"/>
  <c r="H10" i="34"/>
  <c r="I10" i="34"/>
  <c r="J10" i="34"/>
  <c r="K10" i="34"/>
  <c r="L10" i="34"/>
  <c r="M10" i="34"/>
  <c r="N10" i="34"/>
  <c r="O10" i="34"/>
  <c r="P10" i="34"/>
  <c r="Q10" i="34"/>
  <c r="F10" i="34"/>
  <c r="S9" i="34"/>
  <c r="R8" i="34"/>
  <c r="BP72" i="33" l="1"/>
  <c r="BO72" i="33"/>
  <c r="BN72" i="33"/>
  <c r="BM72" i="33"/>
  <c r="BL72" i="33"/>
  <c r="BK72" i="33"/>
  <c r="BJ72" i="33"/>
  <c r="BI72" i="33"/>
  <c r="BH72" i="33"/>
  <c r="BF72" i="33"/>
  <c r="BE72" i="33"/>
  <c r="BD72" i="33"/>
  <c r="BC72" i="33"/>
  <c r="BB72" i="33"/>
  <c r="BA72" i="33"/>
  <c r="AZ72" i="33"/>
  <c r="AY72" i="33"/>
  <c r="AX72" i="33"/>
  <c r="AW72" i="33"/>
  <c r="AV72" i="33"/>
  <c r="AU72" i="33"/>
  <c r="AT72" i="33"/>
  <c r="AS72" i="33"/>
  <c r="AR72" i="33"/>
  <c r="AQ72" i="33"/>
  <c r="AP72" i="33"/>
  <c r="AO72" i="33"/>
  <c r="AN72" i="33"/>
  <c r="AM72" i="33"/>
  <c r="AL72" i="33"/>
  <c r="AK72" i="33"/>
  <c r="AJ72" i="33"/>
  <c r="AI72" i="33"/>
  <c r="AH72" i="33"/>
  <c r="AG72" i="33"/>
  <c r="AF72" i="33"/>
  <c r="AE72" i="33"/>
  <c r="AD72" i="33"/>
  <c r="AC72" i="33"/>
  <c r="AB72" i="33"/>
  <c r="AA72" i="33"/>
  <c r="Z72" i="33"/>
  <c r="Y72" i="33"/>
  <c r="X72" i="33"/>
  <c r="W72" i="33"/>
  <c r="V72" i="33"/>
  <c r="U72" i="33"/>
  <c r="T72" i="33"/>
  <c r="S72" i="33"/>
  <c r="R72" i="33"/>
  <c r="F72" i="33"/>
  <c r="E72" i="33"/>
  <c r="C72" i="33"/>
  <c r="BQ71" i="33"/>
  <c r="BQ70" i="33"/>
  <c r="D70" i="33"/>
  <c r="BQ69" i="33"/>
  <c r="BQ68" i="33"/>
  <c r="BQ67" i="33"/>
  <c r="BQ66" i="33"/>
  <c r="D66" i="33"/>
  <c r="BQ65" i="33"/>
  <c r="BQ64" i="33"/>
  <c r="D64" i="33"/>
  <c r="BQ63" i="33"/>
  <c r="BQ62" i="33"/>
  <c r="BQ61" i="33"/>
  <c r="BQ60" i="33"/>
  <c r="BQ59" i="33"/>
  <c r="BQ58" i="33"/>
  <c r="D58" i="33"/>
  <c r="BQ57" i="33"/>
  <c r="BQ56" i="33"/>
  <c r="BQ55" i="33"/>
  <c r="D55" i="33"/>
  <c r="BQ54" i="33"/>
  <c r="BQ53" i="33"/>
  <c r="BQ52" i="33"/>
  <c r="BQ51" i="33"/>
  <c r="BQ50" i="33"/>
  <c r="BQ49" i="33"/>
  <c r="D49" i="33"/>
  <c r="BQ48" i="33"/>
  <c r="BQ47" i="33"/>
  <c r="BQ46" i="33"/>
  <c r="BQ45" i="33"/>
  <c r="D45" i="33"/>
  <c r="BQ44" i="33"/>
  <c r="BQ43" i="33"/>
  <c r="D43" i="33"/>
  <c r="BQ42" i="33"/>
  <c r="BQ41" i="33"/>
  <c r="BQ40" i="33"/>
  <c r="BQ39" i="33"/>
  <c r="D39" i="33"/>
  <c r="BQ38" i="33"/>
  <c r="BQ37" i="33"/>
  <c r="BQ36" i="33"/>
  <c r="BQ35" i="33"/>
  <c r="BQ34" i="33"/>
  <c r="BQ33" i="33"/>
  <c r="BQ32" i="33"/>
  <c r="BQ31" i="33"/>
  <c r="D31" i="33"/>
  <c r="BQ30" i="33"/>
  <c r="BQ29" i="33"/>
  <c r="D29" i="33"/>
  <c r="BQ28" i="33"/>
  <c r="BQ27" i="33"/>
  <c r="BQ26" i="33"/>
  <c r="BQ25" i="33"/>
  <c r="D25" i="33"/>
  <c r="BQ24" i="33"/>
  <c r="BQ23" i="33"/>
  <c r="BQ19" i="33"/>
  <c r="BQ18" i="33"/>
  <c r="BQ17" i="33"/>
  <c r="BQ16" i="33"/>
  <c r="BQ15" i="33"/>
  <c r="BQ14" i="33"/>
  <c r="BQ13" i="33"/>
  <c r="BQ12" i="33"/>
  <c r="BQ11" i="33"/>
  <c r="BQ10" i="33"/>
  <c r="BQ9" i="33"/>
  <c r="BQ8" i="33"/>
  <c r="BQ7" i="33"/>
  <c r="BQ6" i="33"/>
  <c r="D72" i="33" l="1"/>
  <c r="BQ72" i="33"/>
</calcChain>
</file>

<file path=xl/sharedStrings.xml><?xml version="1.0" encoding="utf-8"?>
<sst xmlns="http://schemas.openxmlformats.org/spreadsheetml/2006/main" count="55" uniqueCount="55">
  <si>
    <t>არჩევითი მოდულები</t>
  </si>
  <si>
    <t>ზოგადი მოდულები</t>
  </si>
  <si>
    <t>საკონტაქტო</t>
  </si>
  <si>
    <t>დამოუკიდბელი</t>
  </si>
  <si>
    <t>კვირის დატვირთვა</t>
  </si>
  <si>
    <t>სულ :</t>
  </si>
  <si>
    <t>სავალდებულო მოდულები</t>
  </si>
  <si>
    <t xml:space="preserve">დანართი 1: სასწავლო გეგმა            
სასწავლებლის საახელწოდება :    სსიპ საზოგადოებრივი კოლეჯი ,,ახალი ტალღა“  
პროგრამის სარეგისტრაციო ნომერი და სახელწოდება :
07104-ელექტრონული და ციფრული მოწყობილობების დაიგნოსტიკოს-შემკეთებელი
</t>
  </si>
  <si>
    <t>ელექტრონული და ციფრული მოწყობილობების დიაგნოსტიკოს-შემკეთებელი</t>
  </si>
  <si>
    <t>კრედიტების რ-ბა</t>
  </si>
  <si>
    <t>№</t>
  </si>
  <si>
    <t>მოდულის სარეგისტრაციო ნომერი და სახელწოდება</t>
  </si>
  <si>
    <t>კრედიტების  რაოდენობა</t>
  </si>
  <si>
    <t>საკონტაქტო / დამოუკიდებელი</t>
  </si>
  <si>
    <t>ქართული ენის საკონტაქტო საათების კვირეული განაწილება</t>
  </si>
  <si>
    <t>საკონტაქტო საათები</t>
  </si>
  <si>
    <t xml:space="preserve"> დამოუკოდებელი საათები</t>
  </si>
  <si>
    <t>ზოგადი მოდული</t>
  </si>
  <si>
    <t>ს</t>
  </si>
  <si>
    <t>დ</t>
  </si>
  <si>
    <t>სულ</t>
  </si>
  <si>
    <t>ქართული ენა A2</t>
  </si>
  <si>
    <t xml:space="preserve">დანართი 1: სასწავლო გეგმა            
სასწავლებლის საახელწოდება :    სსიპ ბათუმის შოთა რუსთაველის სახელმწიფო უნივერსიტეტი  
პროგრამის სარეგისტრაციო ნომერი და სახელწოდება :
07104-ელექტრონული და ციფრული მოწყობილობების დიაგნოსტიკოს-შემკეთებელი
</t>
  </si>
  <si>
    <t>0030101 - პიროვნული და ინტერპერსონალური უნარები</t>
  </si>
  <si>
    <t>0230101 - უცხოური  ენა</t>
  </si>
  <si>
    <t>0610001 -  საინფორმაციო ტექნოლოგიები</t>
  </si>
  <si>
    <t>0710401 - გაცნობითი პრაქტიკა - ელექტრონული და ციფრული მოწყობილობების დიაგნოსტიკოს-შემკეთებელი</t>
  </si>
  <si>
    <t>0710402 - საწარმოო პრაქტიკა - ელექტრონული და ციფრული მოწყობილობების დიაგნოსტიკოს-შემკეთებელი</t>
  </si>
  <si>
    <t>0710403 - პრაქტიკული პროექტი ელექტრონული და ციფრული მოწყობილობების დიაგნოსტიკოს-შემკეთებლისათვის - თხევადკრისტალური ეკრანის მქონე ტელევიზორის დაზიანებული იმპულსური კვების ბლოკის შეკეთება ელექტრონული სქემის საფუძველზე</t>
  </si>
  <si>
    <t>0710404 - შრომის უსაფრთხოება ელექტროტექნიკოსისთვის</t>
  </si>
  <si>
    <t>0710405 - სამუშაო ადგილის ორგანიზება ელექტროტექნიკოსისთვის</t>
  </si>
  <si>
    <t>0710406 - ტექნიკური მახასიათებლების გაცნობა</t>
  </si>
  <si>
    <t>0710407 - ელექტრონული ბლოკ-სქემის გარჩევა</t>
  </si>
  <si>
    <t>0710408 - დაზიანების ვიზუალური შემოწმება</t>
  </si>
  <si>
    <t>0710409 - დაზიანებულ მოდულში კომპონენტის შემოწმება</t>
  </si>
  <si>
    <t>0710410 - დაზიანებული მოწყობილობის ფუნქციური შემოწმება</t>
  </si>
  <si>
    <t>0710411 - პროგრამული დიაგნოსტიკა</t>
  </si>
  <si>
    <t>0710412 - ელექტრული უზრუნველყოფის შემოწმება</t>
  </si>
  <si>
    <t>0710413 - მოდულების და კომპონენტების შემოწმება სტენდზე</t>
  </si>
  <si>
    <t>0710414 - დაზიანებული ბლოკის შეცვლა</t>
  </si>
  <si>
    <t>0710415 - დაზიანებული კომპონენტების შეცვლა</t>
  </si>
  <si>
    <t>0710416 - აღდგენილი ბლოკის კორექტირება და მოწყობილობის საბოლოო მომართვა</t>
  </si>
  <si>
    <t>0710417 - შეკეთებული მოწყობილობის გაცემის უზრუნველყოფა</t>
  </si>
  <si>
    <t>0710418 - ელექტრო მზომი ხელსაწყოების გამოყენება</t>
  </si>
  <si>
    <t>0710419 - ელექტრონული და ციფრული ტექნიკის დაზიანებული მექანიზმების შეკეთება</t>
  </si>
  <si>
    <t>0710420 - იმპულსური ტექნიკის ელემენტების აღწერა</t>
  </si>
  <si>
    <t>0710421 - კომპონენტებისა და მიკროსქემების აღწერა</t>
  </si>
  <si>
    <t>0710214 - ელექტრული და ელექტრონული მოწყობილობების მონტაჟი და მომსახურება</t>
  </si>
  <si>
    <t xml:space="preserve">0320211 - რუსული ენა   </t>
  </si>
  <si>
    <t>0710422 - ტექნიკური ინგლისური ენა და სიმბოლოები</t>
  </si>
  <si>
    <t>0110003 - სამოქალაქო განათლება</t>
  </si>
  <si>
    <t>0020101 - რაოდენობრივი წიგნიერება</t>
  </si>
  <si>
    <t>0110001 - ქართული ენა A2</t>
  </si>
  <si>
    <r>
      <rPr>
        <sz val="9"/>
        <rFont val="Times New Roman"/>
        <family val="1"/>
      </rPr>
      <t xml:space="preserve">0030102 -   </t>
    </r>
    <r>
      <rPr>
        <sz val="9"/>
        <rFont val="Sylfaen"/>
        <family val="1"/>
      </rPr>
      <t>კომუნიკაცია</t>
    </r>
  </si>
  <si>
    <r>
      <rPr>
        <sz val="9"/>
        <rFont val="Times New Roman"/>
        <family val="1"/>
      </rPr>
      <t xml:space="preserve"> 0410001 - </t>
    </r>
    <r>
      <rPr>
        <sz val="9"/>
        <rFont val="Sylfaen"/>
        <family val="1"/>
      </rPr>
      <t>მეწარმეობა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</si>
</sst>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FFC000"/>
      <name val="Calibri"/>
      <family val="2"/>
      <charset val="204"/>
      <scheme val="minor"/>
    </font>
    <font>
      <sz val="11"/>
      <color theme="3" tint="0.59999389629810485"/>
      <name val="Calibri"/>
      <family val="2"/>
      <charset val="204"/>
      <scheme val="minor"/>
    </font>
    <font>
      <sz val="11"/>
      <color theme="1"/>
      <name val="Sylfaen"/>
      <family val="1"/>
    </font>
    <font>
      <b/>
      <sz val="8"/>
      <color theme="1"/>
      <name val="Calibri"/>
      <family val="2"/>
      <scheme val="minor"/>
    </font>
    <font>
      <b/>
      <i/>
      <sz val="7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Sylfaen"/>
      <family val="1"/>
    </font>
    <font>
      <sz val="12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theme="3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FF0000"/>
      <name val="Calibri"/>
      <family val="2"/>
      <charset val="204"/>
      <scheme val="minor"/>
    </font>
    <font>
      <b/>
      <sz val="12"/>
      <color theme="4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2"/>
      <name val="Calibri"/>
      <family val="2"/>
      <scheme val="minor"/>
    </font>
    <font>
      <b/>
      <sz val="12"/>
      <color rgb="FF0070C0"/>
      <name val="Calibri"/>
      <family val="2"/>
      <scheme val="minor"/>
    </font>
    <font>
      <sz val="12"/>
      <color rgb="FF0070C0"/>
      <name val="Calibri"/>
      <family val="2"/>
      <charset val="204"/>
      <scheme val="minor"/>
    </font>
    <font>
      <b/>
      <sz val="12"/>
      <color rgb="FF0070C0"/>
      <name val="Calibri"/>
      <family val="2"/>
      <charset val="204"/>
      <scheme val="minor"/>
    </font>
    <font>
      <b/>
      <sz val="12"/>
      <name val="Sylfaen"/>
      <family val="1"/>
      <charset val="204"/>
    </font>
    <font>
      <b/>
      <sz val="1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"/>
      <name val="Sylfaen"/>
      <family val="1"/>
    </font>
    <font>
      <sz val="9"/>
      <name val="Times New Roman"/>
      <family val="1"/>
    </font>
    <font>
      <sz val="9"/>
      <name val="Calibri"/>
      <family val="2"/>
      <charset val="204"/>
      <scheme val="minor"/>
    </font>
    <font>
      <sz val="9"/>
      <name val="Sylfaen"/>
      <family val="1"/>
      <charset val="204"/>
    </font>
    <font>
      <sz val="9"/>
      <color theme="1"/>
      <name val="Calibri"/>
      <family val="2"/>
      <scheme val="minor"/>
    </font>
    <font>
      <sz val="9"/>
      <color theme="1"/>
      <name val="Sylfaen"/>
      <family val="1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" fillId="0" borderId="0"/>
  </cellStyleXfs>
  <cellXfs count="324">
    <xf numFmtId="0" fontId="0" fillId="0" borderId="0" xfId="0"/>
    <xf numFmtId="0" fontId="0" fillId="2" borderId="0" xfId="0" applyFont="1" applyFill="1"/>
    <xf numFmtId="0" fontId="0" fillId="2" borderId="0" xfId="0" applyFont="1" applyFill="1" applyAlignment="1">
      <alignment horizontal="left" vertical="top" wrapText="1"/>
    </xf>
    <xf numFmtId="0" fontId="4" fillId="2" borderId="0" xfId="0" applyFont="1" applyFill="1" applyAlignment="1"/>
    <xf numFmtId="0" fontId="4" fillId="2" borderId="0" xfId="0" applyFont="1" applyFill="1" applyAlignment="1">
      <alignment horizontal="center"/>
    </xf>
    <xf numFmtId="0" fontId="0" fillId="0" borderId="0" xfId="0" applyFont="1"/>
    <xf numFmtId="0" fontId="0" fillId="3" borderId="0" xfId="0" applyFont="1" applyFill="1"/>
    <xf numFmtId="0" fontId="3" fillId="8" borderId="0" xfId="0" applyFont="1" applyFill="1" applyBorder="1"/>
    <xf numFmtId="0" fontId="0" fillId="0" borderId="0" xfId="0" applyFont="1" applyAlignment="1"/>
    <xf numFmtId="0" fontId="8" fillId="2" borderId="6" xfId="0" applyFont="1" applyFill="1" applyBorder="1"/>
    <xf numFmtId="0" fontId="7" fillId="10" borderId="6" xfId="0" applyFont="1" applyFill="1" applyBorder="1"/>
    <xf numFmtId="0" fontId="7" fillId="8" borderId="6" xfId="0" applyFont="1" applyFill="1" applyBorder="1"/>
    <xf numFmtId="0" fontId="0" fillId="2" borderId="6" xfId="0" applyFont="1" applyFill="1" applyBorder="1"/>
    <xf numFmtId="0" fontId="0" fillId="0" borderId="6" xfId="0" applyFont="1" applyBorder="1"/>
    <xf numFmtId="0" fontId="7" fillId="6" borderId="6" xfId="0" applyFont="1" applyFill="1" applyBorder="1"/>
    <xf numFmtId="0" fontId="2" fillId="2" borderId="6" xfId="0" applyFont="1" applyFill="1" applyBorder="1"/>
    <xf numFmtId="0" fontId="0" fillId="0" borderId="0" xfId="0" applyFont="1" applyAlignment="1">
      <alignment horizontal="center"/>
    </xf>
    <xf numFmtId="0" fontId="7" fillId="2" borderId="6" xfId="0" applyFont="1" applyFill="1" applyBorder="1"/>
    <xf numFmtId="0" fontId="9" fillId="2" borderId="6" xfId="0" applyFont="1" applyFill="1" applyBorder="1"/>
    <xf numFmtId="0" fontId="0" fillId="2" borderId="6" xfId="0" applyFont="1" applyFill="1" applyBorder="1" applyAlignment="1">
      <alignment horizontal="left"/>
    </xf>
    <xf numFmtId="0" fontId="0" fillId="11" borderId="6" xfId="0" applyFont="1" applyFill="1" applyBorder="1" applyAlignment="1">
      <alignment horizontal="center"/>
    </xf>
    <xf numFmtId="0" fontId="0" fillId="6" borderId="6" xfId="0" applyFont="1" applyFill="1" applyBorder="1" applyAlignment="1">
      <alignment horizontal="center"/>
    </xf>
    <xf numFmtId="0" fontId="0" fillId="8" borderId="6" xfId="0" applyFont="1" applyFill="1" applyBorder="1" applyAlignment="1">
      <alignment horizontal="center"/>
    </xf>
    <xf numFmtId="0" fontId="0" fillId="8" borderId="9" xfId="0" applyFont="1" applyFill="1" applyBorder="1" applyAlignment="1">
      <alignment horizontal="center"/>
    </xf>
    <xf numFmtId="0" fontId="0" fillId="2" borderId="9" xfId="0" applyFont="1" applyFill="1" applyBorder="1" applyAlignment="1">
      <alignment horizontal="center"/>
    </xf>
    <xf numFmtId="0" fontId="0" fillId="2" borderId="6" xfId="0" applyFont="1" applyFill="1" applyBorder="1" applyAlignment="1">
      <alignment horizontal="center"/>
    </xf>
    <xf numFmtId="0" fontId="0" fillId="6" borderId="9" xfId="0" applyFont="1" applyFill="1" applyBorder="1" applyAlignment="1">
      <alignment horizontal="center"/>
    </xf>
    <xf numFmtId="0" fontId="0" fillId="2" borderId="5" xfId="0" applyFont="1" applyFill="1" applyBorder="1" applyAlignment="1">
      <alignment horizontal="center"/>
    </xf>
    <xf numFmtId="0" fontId="0" fillId="2" borderId="11" xfId="0" applyFont="1" applyFill="1" applyBorder="1" applyAlignment="1">
      <alignment horizontal="center"/>
    </xf>
    <xf numFmtId="0" fontId="0" fillId="11" borderId="9" xfId="0" applyFont="1" applyFill="1" applyBorder="1" applyAlignment="1">
      <alignment horizontal="center"/>
    </xf>
    <xf numFmtId="0" fontId="0" fillId="10" borderId="9" xfId="0" applyFont="1" applyFill="1" applyBorder="1" applyAlignment="1">
      <alignment horizontal="center"/>
    </xf>
    <xf numFmtId="0" fontId="0" fillId="2" borderId="6" xfId="0" applyFont="1" applyFill="1" applyBorder="1" applyAlignment="1">
      <alignment horizontal="center" wrapText="1"/>
    </xf>
    <xf numFmtId="0" fontId="0" fillId="2" borderId="7" xfId="0" applyFont="1" applyFill="1" applyBorder="1" applyAlignment="1">
      <alignment horizontal="center"/>
    </xf>
    <xf numFmtId="0" fontId="0" fillId="6" borderId="6" xfId="0" applyFont="1" applyFill="1" applyBorder="1"/>
    <xf numFmtId="0" fontId="0" fillId="8" borderId="6" xfId="0" applyFont="1" applyFill="1" applyBorder="1" applyAlignment="1">
      <alignment horizontal="center" vertical="center"/>
    </xf>
    <xf numFmtId="0" fontId="0" fillId="8" borderId="6" xfId="0" applyFont="1" applyFill="1" applyBorder="1" applyAlignment="1">
      <alignment vertical="center"/>
    </xf>
    <xf numFmtId="0" fontId="0" fillId="12" borderId="6" xfId="0" applyFont="1" applyFill="1" applyBorder="1"/>
    <xf numFmtId="0" fontId="0" fillId="2" borderId="6" xfId="0" applyFont="1" applyFill="1" applyBorder="1" applyAlignment="1">
      <alignment horizontal="center" vertical="center"/>
    </xf>
    <xf numFmtId="0" fontId="0" fillId="2" borderId="8" xfId="0" applyFont="1" applyFill="1" applyBorder="1" applyAlignment="1">
      <alignment horizontal="center"/>
    </xf>
    <xf numFmtId="0" fontId="0" fillId="2" borderId="8" xfId="0" applyFont="1" applyFill="1" applyBorder="1" applyAlignment="1">
      <alignment horizontal="center" vertical="center"/>
    </xf>
    <xf numFmtId="0" fontId="0" fillId="8" borderId="8" xfId="0" applyFont="1" applyFill="1" applyBorder="1" applyAlignment="1">
      <alignment horizontal="center"/>
    </xf>
    <xf numFmtId="0" fontId="0" fillId="8" borderId="8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vertical="center"/>
    </xf>
    <xf numFmtId="0" fontId="0" fillId="11" borderId="6" xfId="0" applyFont="1" applyFill="1" applyBorder="1"/>
    <xf numFmtId="0" fontId="0" fillId="0" borderId="0" xfId="0" applyFont="1" applyAlignment="1">
      <alignment horizontal="left" vertical="top" wrapText="1"/>
    </xf>
    <xf numFmtId="0" fontId="4" fillId="2" borderId="6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1" fillId="11" borderId="6" xfId="0" applyFont="1" applyFill="1" applyBorder="1"/>
    <xf numFmtId="0" fontId="1" fillId="6" borderId="6" xfId="0" applyFont="1" applyFill="1" applyBorder="1"/>
    <xf numFmtId="0" fontId="1" fillId="2" borderId="6" xfId="0" applyFont="1" applyFill="1" applyBorder="1"/>
    <xf numFmtId="0" fontId="13" fillId="2" borderId="6" xfId="0" applyFont="1" applyFill="1" applyBorder="1"/>
    <xf numFmtId="0" fontId="13" fillId="2" borderId="5" xfId="0" applyFont="1" applyFill="1" applyBorder="1" applyAlignment="1">
      <alignment horizontal="center"/>
    </xf>
    <xf numFmtId="0" fontId="1" fillId="8" borderId="6" xfId="0" applyFont="1" applyFill="1" applyBorder="1"/>
    <xf numFmtId="16" fontId="1" fillId="2" borderId="6" xfId="0" applyNumberFormat="1" applyFont="1" applyFill="1" applyBorder="1"/>
    <xf numFmtId="0" fontId="13" fillId="2" borderId="6" xfId="0" applyFont="1" applyFill="1" applyBorder="1" applyAlignment="1">
      <alignment horizontal="center"/>
    </xf>
    <xf numFmtId="0" fontId="1" fillId="10" borderId="6" xfId="0" applyFont="1" applyFill="1" applyBorder="1"/>
    <xf numFmtId="0" fontId="15" fillId="2" borderId="6" xfId="0" applyFont="1" applyFill="1" applyBorder="1"/>
    <xf numFmtId="0" fontId="7" fillId="8" borderId="6" xfId="0" applyFont="1" applyFill="1" applyBorder="1" applyAlignment="1">
      <alignment horizontal="center"/>
    </xf>
    <xf numFmtId="0" fontId="16" fillId="8" borderId="6" xfId="0" applyFont="1" applyFill="1" applyBorder="1" applyAlignment="1">
      <alignment horizontal="center"/>
    </xf>
    <xf numFmtId="0" fontId="13" fillId="6" borderId="9" xfId="0" applyFont="1" applyFill="1" applyBorder="1" applyAlignment="1">
      <alignment horizontal="center"/>
    </xf>
    <xf numFmtId="0" fontId="13" fillId="8" borderId="6" xfId="0" applyFont="1" applyFill="1" applyBorder="1" applyAlignment="1">
      <alignment horizontal="center"/>
    </xf>
    <xf numFmtId="0" fontId="0" fillId="2" borderId="6" xfId="0" applyFont="1" applyFill="1" applyBorder="1" applyAlignment="1">
      <alignment horizontal="center" vertical="center" wrapText="1"/>
    </xf>
    <xf numFmtId="0" fontId="0" fillId="8" borderId="6" xfId="0" applyFont="1" applyFill="1" applyBorder="1"/>
    <xf numFmtId="0" fontId="13" fillId="2" borderId="6" xfId="0" applyFont="1" applyFill="1" applyBorder="1" applyAlignment="1">
      <alignment horizontal="center" vertical="center"/>
    </xf>
    <xf numFmtId="0" fontId="0" fillId="8" borderId="6" xfId="0" applyFont="1" applyFill="1" applyBorder="1" applyAlignment="1">
      <alignment horizontal="left"/>
    </xf>
    <xf numFmtId="0" fontId="13" fillId="8" borderId="6" xfId="0" applyFont="1" applyFill="1" applyBorder="1" applyAlignment="1">
      <alignment horizontal="left"/>
    </xf>
    <xf numFmtId="0" fontId="13" fillId="2" borderId="0" xfId="0" applyFont="1" applyFill="1"/>
    <xf numFmtId="0" fontId="13" fillId="2" borderId="6" xfId="0" applyFont="1" applyFill="1" applyBorder="1" applyAlignment="1">
      <alignment horizontal="left"/>
    </xf>
    <xf numFmtId="0" fontId="17" fillId="8" borderId="6" xfId="0" applyFont="1" applyFill="1" applyBorder="1"/>
    <xf numFmtId="0" fontId="16" fillId="6" borderId="6" xfId="0" applyFont="1" applyFill="1" applyBorder="1"/>
    <xf numFmtId="0" fontId="17" fillId="6" borderId="6" xfId="0" applyFont="1" applyFill="1" applyBorder="1"/>
    <xf numFmtId="0" fontId="16" fillId="8" borderId="6" xfId="0" applyFont="1" applyFill="1" applyBorder="1"/>
    <xf numFmtId="0" fontId="0" fillId="2" borderId="6" xfId="0" applyFont="1" applyFill="1" applyBorder="1" applyAlignment="1"/>
    <xf numFmtId="0" fontId="13" fillId="2" borderId="8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wrapText="1"/>
    </xf>
    <xf numFmtId="0" fontId="13" fillId="6" borderId="6" xfId="0" applyFont="1" applyFill="1" applyBorder="1" applyAlignment="1">
      <alignment horizontal="center"/>
    </xf>
    <xf numFmtId="0" fontId="13" fillId="8" borderId="8" xfId="0" applyFont="1" applyFill="1" applyBorder="1" applyAlignment="1">
      <alignment horizontal="center" vertical="center"/>
    </xf>
    <xf numFmtId="0" fontId="13" fillId="0" borderId="6" xfId="0" applyFont="1" applyBorder="1"/>
    <xf numFmtId="0" fontId="0" fillId="12" borderId="6" xfId="0" applyFont="1" applyFill="1" applyBorder="1" applyAlignment="1">
      <alignment horizontal="center"/>
    </xf>
    <xf numFmtId="0" fontId="13" fillId="6" borderId="6" xfId="0" applyFont="1" applyFill="1" applyBorder="1"/>
    <xf numFmtId="0" fontId="19" fillId="2" borderId="8" xfId="1" applyFont="1" applyFill="1" applyBorder="1" applyAlignment="1">
      <alignment vertical="center" wrapText="1"/>
    </xf>
    <xf numFmtId="0" fontId="22" fillId="2" borderId="6" xfId="1" applyFont="1" applyFill="1" applyBorder="1"/>
    <xf numFmtId="0" fontId="18" fillId="2" borderId="13" xfId="1" applyFont="1" applyFill="1" applyBorder="1" applyAlignment="1">
      <alignment horizontal="center"/>
    </xf>
    <xf numFmtId="0" fontId="18" fillId="2" borderId="6" xfId="1" applyFont="1" applyFill="1" applyBorder="1" applyAlignment="1">
      <alignment horizontal="center"/>
    </xf>
    <xf numFmtId="0" fontId="23" fillId="2" borderId="6" xfId="1" applyFont="1" applyFill="1" applyBorder="1" applyAlignment="1">
      <alignment horizontal="center"/>
    </xf>
    <xf numFmtId="0" fontId="24" fillId="2" borderId="6" xfId="1" applyFont="1" applyFill="1" applyBorder="1" applyAlignment="1">
      <alignment horizontal="center" vertical="center"/>
    </xf>
    <xf numFmtId="0" fontId="23" fillId="2" borderId="0" xfId="1" applyFont="1" applyFill="1" applyBorder="1" applyAlignment="1">
      <alignment horizontal="center" vertical="center"/>
    </xf>
    <xf numFmtId="0" fontId="23" fillId="2" borderId="6" xfId="1" applyFont="1" applyFill="1" applyBorder="1" applyAlignment="1">
      <alignment horizontal="center" vertical="center"/>
    </xf>
    <xf numFmtId="0" fontId="24" fillId="0" borderId="6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center"/>
    </xf>
    <xf numFmtId="0" fontId="25" fillId="0" borderId="6" xfId="1" applyFont="1" applyBorder="1" applyAlignment="1">
      <alignment horizontal="center" vertical="center" textRotation="90" wrapText="1"/>
    </xf>
    <xf numFmtId="0" fontId="26" fillId="0" borderId="6" xfId="1" applyFont="1" applyBorder="1" applyAlignment="1">
      <alignment horizontal="center" vertical="center" textRotation="90" wrapText="1"/>
    </xf>
    <xf numFmtId="0" fontId="18" fillId="0" borderId="6" xfId="1" applyFont="1" applyFill="1" applyBorder="1"/>
    <xf numFmtId="0" fontId="22" fillId="0" borderId="6" xfId="1" applyFont="1" applyFill="1" applyBorder="1" applyAlignment="1">
      <alignment horizontal="center" vertical="center"/>
    </xf>
    <xf numFmtId="0" fontId="28" fillId="0" borderId="6" xfId="1" applyFont="1" applyFill="1" applyBorder="1" applyAlignment="1">
      <alignment horizontal="center" vertical="center"/>
    </xf>
    <xf numFmtId="0" fontId="29" fillId="0" borderId="6" xfId="1" applyFont="1" applyFill="1" applyBorder="1" applyAlignment="1">
      <alignment horizontal="center" vertical="center"/>
    </xf>
    <xf numFmtId="0" fontId="30" fillId="0" borderId="6" xfId="1" applyFont="1" applyBorder="1" applyAlignment="1">
      <alignment horizontal="center" vertical="center"/>
    </xf>
    <xf numFmtId="0" fontId="31" fillId="0" borderId="6" xfId="1" applyFont="1" applyFill="1" applyBorder="1" applyAlignment="1">
      <alignment horizontal="center" vertical="center"/>
    </xf>
    <xf numFmtId="0" fontId="18" fillId="0" borderId="6" xfId="1" applyFont="1" applyFill="1" applyBorder="1" applyAlignment="1">
      <alignment horizontal="center" vertical="center"/>
    </xf>
    <xf numFmtId="0" fontId="21" fillId="0" borderId="8" xfId="1" applyFont="1" applyFill="1" applyBorder="1"/>
    <xf numFmtId="0" fontId="27" fillId="0" borderId="6" xfId="1" applyFont="1" applyFill="1" applyBorder="1"/>
    <xf numFmtId="0" fontId="0" fillId="0" borderId="6" xfId="0" applyBorder="1"/>
    <xf numFmtId="0" fontId="20" fillId="6" borderId="6" xfId="1" applyFont="1" applyFill="1" applyBorder="1"/>
    <xf numFmtId="0" fontId="27" fillId="6" borderId="6" xfId="1" applyFont="1" applyFill="1" applyBorder="1" applyAlignment="1">
      <alignment horizontal="center" vertical="center"/>
    </xf>
    <xf numFmtId="0" fontId="21" fillId="9" borderId="6" xfId="1" applyFont="1" applyFill="1" applyBorder="1" applyAlignment="1">
      <alignment horizontal="center" vertical="center"/>
    </xf>
    <xf numFmtId="0" fontId="27" fillId="9" borderId="6" xfId="1" applyFont="1" applyFill="1" applyBorder="1" applyAlignment="1">
      <alignment horizontal="center" vertical="center"/>
    </xf>
    <xf numFmtId="0" fontId="30" fillId="9" borderId="6" xfId="1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/>
    </xf>
    <xf numFmtId="0" fontId="20" fillId="2" borderId="6" xfId="1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/>
    </xf>
    <xf numFmtId="0" fontId="0" fillId="2" borderId="12" xfId="0" applyFont="1" applyFill="1" applyBorder="1" applyAlignment="1"/>
    <xf numFmtId="0" fontId="0" fillId="2" borderId="16" xfId="0" applyFont="1" applyFill="1" applyBorder="1" applyAlignment="1">
      <alignment horizontal="center"/>
    </xf>
    <xf numFmtId="0" fontId="0" fillId="2" borderId="4" xfId="0" applyFont="1" applyFill="1" applyBorder="1" applyAlignment="1">
      <alignment vertical="center"/>
    </xf>
    <xf numFmtId="0" fontId="0" fillId="13" borderId="6" xfId="0" applyFont="1" applyFill="1" applyBorder="1"/>
    <xf numFmtId="0" fontId="1" fillId="13" borderId="6" xfId="0" applyFont="1" applyFill="1" applyBorder="1"/>
    <xf numFmtId="0" fontId="7" fillId="13" borderId="6" xfId="0" applyFont="1" applyFill="1" applyBorder="1"/>
    <xf numFmtId="0" fontId="0" fillId="13" borderId="6" xfId="0" applyFont="1" applyFill="1" applyBorder="1" applyAlignment="1">
      <alignment horizontal="center"/>
    </xf>
    <xf numFmtId="0" fontId="17" fillId="13" borderId="6" xfId="0" applyFont="1" applyFill="1" applyBorder="1"/>
    <xf numFmtId="0" fontId="13" fillId="13" borderId="6" xfId="0" applyFont="1" applyFill="1" applyBorder="1"/>
    <xf numFmtId="0" fontId="0" fillId="13" borderId="9" xfId="0" applyFont="1" applyFill="1" applyBorder="1" applyAlignment="1">
      <alignment horizontal="center"/>
    </xf>
    <xf numFmtId="0" fontId="13" fillId="13" borderId="6" xfId="0" applyFont="1" applyFill="1" applyBorder="1" applyAlignment="1">
      <alignment horizontal="center"/>
    </xf>
    <xf numFmtId="0" fontId="0" fillId="11" borderId="8" xfId="0" applyFont="1" applyFill="1" applyBorder="1" applyAlignment="1">
      <alignment horizontal="center"/>
    </xf>
    <xf numFmtId="0" fontId="7" fillId="13" borderId="6" xfId="0" applyFont="1" applyFill="1" applyBorder="1" applyAlignment="1">
      <alignment horizontal="center"/>
    </xf>
    <xf numFmtId="0" fontId="0" fillId="2" borderId="14" xfId="0" applyFont="1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0" fontId="0" fillId="2" borderId="12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0" fontId="0" fillId="2" borderId="9" xfId="0" applyFont="1" applyFill="1" applyBorder="1" applyAlignment="1">
      <alignment horizontal="center"/>
    </xf>
    <xf numFmtId="0" fontId="0" fillId="2" borderId="9" xfId="0" applyFont="1" applyFill="1" applyBorder="1" applyAlignment="1">
      <alignment horizontal="center" vertical="center"/>
    </xf>
    <xf numFmtId="0" fontId="33" fillId="13" borderId="6" xfId="0" applyFont="1" applyFill="1" applyBorder="1" applyAlignment="1">
      <alignment horizontal="center" vertical="center"/>
    </xf>
    <xf numFmtId="0" fontId="33" fillId="6" borderId="6" xfId="0" applyFont="1" applyFill="1" applyBorder="1" applyAlignment="1">
      <alignment horizontal="center" vertical="center"/>
    </xf>
    <xf numFmtId="0" fontId="33" fillId="14" borderId="6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/>
    </xf>
    <xf numFmtId="0" fontId="1" fillId="8" borderId="9" xfId="0" applyFont="1" applyFill="1" applyBorder="1"/>
    <xf numFmtId="0" fontId="1" fillId="6" borderId="9" xfId="0" applyFont="1" applyFill="1" applyBorder="1"/>
    <xf numFmtId="0" fontId="1" fillId="10" borderId="9" xfId="0" applyFont="1" applyFill="1" applyBorder="1"/>
    <xf numFmtId="0" fontId="1" fillId="2" borderId="9" xfId="0" applyFont="1" applyFill="1" applyBorder="1"/>
    <xf numFmtId="0" fontId="7" fillId="8" borderId="9" xfId="0" applyFont="1" applyFill="1" applyBorder="1"/>
    <xf numFmtId="0" fontId="7" fillId="2" borderId="9" xfId="0" applyFont="1" applyFill="1" applyBorder="1"/>
    <xf numFmtId="0" fontId="16" fillId="8" borderId="9" xfId="0" applyFont="1" applyFill="1" applyBorder="1" applyAlignment="1">
      <alignment horizontal="center"/>
    </xf>
    <xf numFmtId="0" fontId="0" fillId="0" borderId="9" xfId="0" applyFont="1" applyBorder="1"/>
    <xf numFmtId="0" fontId="0" fillId="2" borderId="9" xfId="0" applyFont="1" applyFill="1" applyBorder="1"/>
    <xf numFmtId="0" fontId="0" fillId="2" borderId="9" xfId="0" applyFont="1" applyFill="1" applyBorder="1" applyAlignment="1">
      <alignment horizontal="left"/>
    </xf>
    <xf numFmtId="0" fontId="0" fillId="2" borderId="9" xfId="0" applyFont="1" applyFill="1" applyBorder="1" applyAlignment="1"/>
    <xf numFmtId="0" fontId="0" fillId="11" borderId="9" xfId="0" applyFont="1" applyFill="1" applyBorder="1"/>
    <xf numFmtId="0" fontId="0" fillId="8" borderId="9" xfId="0" applyFont="1" applyFill="1" applyBorder="1"/>
    <xf numFmtId="0" fontId="1" fillId="2" borderId="18" xfId="0" applyFont="1" applyFill="1" applyBorder="1"/>
    <xf numFmtId="0" fontId="7" fillId="2" borderId="18" xfId="0" applyFont="1" applyFill="1" applyBorder="1"/>
    <xf numFmtId="0" fontId="33" fillId="13" borderId="18" xfId="0" applyFont="1" applyFill="1" applyBorder="1" applyAlignment="1">
      <alignment horizontal="center" vertical="center"/>
    </xf>
    <xf numFmtId="0" fontId="0" fillId="2" borderId="18" xfId="0" applyFont="1" applyFill="1" applyBorder="1" applyAlignment="1">
      <alignment horizontal="center"/>
    </xf>
    <xf numFmtId="0" fontId="16" fillId="2" borderId="18" xfId="0" applyFont="1" applyFill="1" applyBorder="1" applyAlignment="1">
      <alignment horizontal="center"/>
    </xf>
    <xf numFmtId="0" fontId="0" fillId="0" borderId="18" xfId="0" applyFont="1" applyBorder="1"/>
    <xf numFmtId="0" fontId="0" fillId="2" borderId="18" xfId="0" applyFont="1" applyFill="1" applyBorder="1"/>
    <xf numFmtId="0" fontId="0" fillId="2" borderId="18" xfId="0" applyFont="1" applyFill="1" applyBorder="1" applyAlignment="1">
      <alignment horizontal="left"/>
    </xf>
    <xf numFmtId="0" fontId="0" fillId="2" borderId="18" xfId="0" applyFont="1" applyFill="1" applyBorder="1" applyAlignment="1">
      <alignment horizontal="center" vertical="center"/>
    </xf>
    <xf numFmtId="0" fontId="0" fillId="2" borderId="18" xfId="0" applyFont="1" applyFill="1" applyBorder="1" applyAlignment="1"/>
    <xf numFmtId="0" fontId="0" fillId="2" borderId="8" xfId="0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horizontal="center" wrapText="1"/>
    </xf>
    <xf numFmtId="0" fontId="0" fillId="0" borderId="8" xfId="0" applyFont="1" applyBorder="1"/>
    <xf numFmtId="0" fontId="0" fillId="0" borderId="21" xfId="0" applyFont="1" applyBorder="1"/>
    <xf numFmtId="0" fontId="0" fillId="0" borderId="12" xfId="0" applyFont="1" applyBorder="1"/>
    <xf numFmtId="0" fontId="0" fillId="2" borderId="8" xfId="0" applyFont="1" applyFill="1" applyBorder="1"/>
    <xf numFmtId="0" fontId="0" fillId="9" borderId="8" xfId="0" applyFont="1" applyFill="1" applyBorder="1"/>
    <xf numFmtId="0" fontId="13" fillId="9" borderId="8" xfId="0" applyFont="1" applyFill="1" applyBorder="1"/>
    <xf numFmtId="0" fontId="13" fillId="2" borderId="8" xfId="0" applyFont="1" applyFill="1" applyBorder="1"/>
    <xf numFmtId="0" fontId="13" fillId="0" borderId="8" xfId="0" applyFont="1" applyBorder="1"/>
    <xf numFmtId="0" fontId="0" fillId="5" borderId="24" xfId="0" applyFont="1" applyFill="1" applyBorder="1" applyAlignment="1">
      <alignment horizontal="center"/>
    </xf>
    <xf numFmtId="0" fontId="0" fillId="5" borderId="24" xfId="0" applyFont="1" applyFill="1" applyBorder="1" applyAlignment="1">
      <alignment horizontal="right"/>
    </xf>
    <xf numFmtId="0" fontId="0" fillId="5" borderId="25" xfId="0" applyFont="1" applyFill="1" applyBorder="1" applyAlignment="1">
      <alignment horizontal="right"/>
    </xf>
    <xf numFmtId="0" fontId="0" fillId="5" borderId="26" xfId="0" applyFont="1" applyFill="1" applyBorder="1" applyAlignment="1">
      <alignment horizontal="right"/>
    </xf>
    <xf numFmtId="0" fontId="13" fillId="5" borderId="24" xfId="0" applyFont="1" applyFill="1" applyBorder="1" applyAlignment="1">
      <alignment horizontal="right"/>
    </xf>
    <xf numFmtId="0" fontId="0" fillId="2" borderId="7" xfId="0" applyFont="1" applyFill="1" applyBorder="1"/>
    <xf numFmtId="0" fontId="0" fillId="2" borderId="7" xfId="0" applyFont="1" applyFill="1" applyBorder="1" applyAlignment="1">
      <alignment horizontal="center" vertical="center"/>
    </xf>
    <xf numFmtId="0" fontId="17" fillId="13" borderId="7" xfId="0" applyFont="1" applyFill="1" applyBorder="1"/>
    <xf numFmtId="0" fontId="17" fillId="8" borderId="7" xfId="0" applyFont="1" applyFill="1" applyBorder="1"/>
    <xf numFmtId="0" fontId="0" fillId="2" borderId="14" xfId="0" applyFont="1" applyFill="1" applyBorder="1" applyAlignment="1">
      <alignment horizontal="center" vertical="center"/>
    </xf>
    <xf numFmtId="0" fontId="0" fillId="0" borderId="7" xfId="0" applyFont="1" applyBorder="1"/>
    <xf numFmtId="0" fontId="0" fillId="0" borderId="14" xfId="0" applyFont="1" applyBorder="1"/>
    <xf numFmtId="0" fontId="0" fillId="5" borderId="28" xfId="0" applyFont="1" applyFill="1" applyBorder="1" applyAlignment="1">
      <alignment horizontal="right"/>
    </xf>
    <xf numFmtId="0" fontId="0" fillId="4" borderId="29" xfId="0" applyFont="1" applyFill="1" applyBorder="1" applyAlignment="1">
      <alignment horizontal="center" vertical="center" textRotation="90"/>
    </xf>
    <xf numFmtId="0" fontId="0" fillId="7" borderId="30" xfId="0" applyFont="1" applyFill="1" applyBorder="1" applyAlignment="1">
      <alignment horizontal="center"/>
    </xf>
    <xf numFmtId="0" fontId="0" fillId="7" borderId="31" xfId="0" applyFont="1" applyFill="1" applyBorder="1" applyAlignment="1">
      <alignment horizontal="center"/>
    </xf>
    <xf numFmtId="0" fontId="0" fillId="7" borderId="19" xfId="0" applyFont="1" applyFill="1" applyBorder="1" applyAlignment="1">
      <alignment horizontal="center"/>
    </xf>
    <xf numFmtId="0" fontId="13" fillId="2" borderId="8" xfId="0" applyFont="1" applyFill="1" applyBorder="1" applyAlignment="1">
      <alignment horizontal="center"/>
    </xf>
    <xf numFmtId="0" fontId="13" fillId="8" borderId="8" xfId="0" applyFont="1" applyFill="1" applyBorder="1"/>
    <xf numFmtId="0" fontId="17" fillId="8" borderId="8" xfId="0" applyFont="1" applyFill="1" applyBorder="1"/>
    <xf numFmtId="0" fontId="17" fillId="8" borderId="14" xfId="0" applyFont="1" applyFill="1" applyBorder="1"/>
    <xf numFmtId="0" fontId="0" fillId="6" borderId="5" xfId="0" applyFont="1" applyFill="1" applyBorder="1" applyAlignment="1">
      <alignment horizontal="center"/>
    </xf>
    <xf numFmtId="0" fontId="0" fillId="13" borderId="5" xfId="0" applyFont="1" applyFill="1" applyBorder="1" applyAlignment="1">
      <alignment horizontal="center"/>
    </xf>
    <xf numFmtId="0" fontId="0" fillId="2" borderId="13" xfId="0" applyFont="1" applyFill="1" applyBorder="1" applyAlignment="1">
      <alignment horizontal="center" vertical="center"/>
    </xf>
    <xf numFmtId="0" fontId="0" fillId="2" borderId="20" xfId="0" applyFont="1" applyFill="1" applyBorder="1" applyAlignment="1">
      <alignment horizontal="center" vertical="center"/>
    </xf>
    <xf numFmtId="0" fontId="0" fillId="5" borderId="22" xfId="0" applyFont="1" applyFill="1" applyBorder="1" applyAlignment="1">
      <alignment horizontal="center"/>
    </xf>
    <xf numFmtId="0" fontId="0" fillId="5" borderId="24" xfId="0" applyFont="1" applyFill="1" applyBorder="1"/>
    <xf numFmtId="0" fontId="13" fillId="5" borderId="24" xfId="0" applyFont="1" applyFill="1" applyBorder="1"/>
    <xf numFmtId="0" fontId="13" fillId="5" borderId="24" xfId="0" applyFont="1" applyFill="1" applyBorder="1" applyAlignment="1">
      <alignment horizontal="center" vertical="center"/>
    </xf>
    <xf numFmtId="0" fontId="0" fillId="5" borderId="24" xfId="0" applyFont="1" applyFill="1" applyBorder="1" applyAlignment="1">
      <alignment horizontal="center" vertical="center"/>
    </xf>
    <xf numFmtId="0" fontId="0" fillId="5" borderId="28" xfId="0" applyFont="1" applyFill="1" applyBorder="1" applyAlignment="1">
      <alignment horizontal="center" vertical="center"/>
    </xf>
    <xf numFmtId="0" fontId="0" fillId="2" borderId="21" xfId="0" applyFont="1" applyFill="1" applyBorder="1" applyAlignment="1">
      <alignment horizontal="center"/>
    </xf>
    <xf numFmtId="0" fontId="0" fillId="2" borderId="32" xfId="0" applyFont="1" applyFill="1" applyBorder="1" applyAlignment="1">
      <alignment horizontal="center"/>
    </xf>
    <xf numFmtId="0" fontId="5" fillId="5" borderId="24" xfId="0" applyFont="1" applyFill="1" applyBorder="1" applyAlignment="1">
      <alignment horizontal="center" vertical="center"/>
    </xf>
    <xf numFmtId="0" fontId="5" fillId="5" borderId="24" xfId="0" applyFont="1" applyFill="1" applyBorder="1" applyAlignment="1">
      <alignment horizontal="center"/>
    </xf>
    <xf numFmtId="0" fontId="0" fillId="5" borderId="25" xfId="0" applyFont="1" applyFill="1" applyBorder="1" applyAlignment="1">
      <alignment horizontal="center"/>
    </xf>
    <xf numFmtId="0" fontId="0" fillId="7" borderId="26" xfId="0" applyFont="1" applyFill="1" applyBorder="1"/>
    <xf numFmtId="0" fontId="0" fillId="5" borderId="26" xfId="0" applyFont="1" applyFill="1" applyBorder="1" applyAlignment="1">
      <alignment horizontal="center"/>
    </xf>
    <xf numFmtId="0" fontId="0" fillId="2" borderId="19" xfId="0" applyFont="1" applyFill="1" applyBorder="1" applyAlignment="1"/>
    <xf numFmtId="0" fontId="4" fillId="5" borderId="27" xfId="0" applyFont="1" applyFill="1" applyBorder="1" applyAlignment="1">
      <alignment horizontal="left" vertical="top" wrapText="1"/>
    </xf>
    <xf numFmtId="0" fontId="0" fillId="0" borderId="19" xfId="0" applyFont="1" applyBorder="1"/>
    <xf numFmtId="0" fontId="20" fillId="2" borderId="8" xfId="1" applyFont="1" applyFill="1" applyBorder="1" applyAlignment="1">
      <alignment horizontal="center" vertical="center"/>
    </xf>
    <xf numFmtId="0" fontId="33" fillId="8" borderId="8" xfId="0" applyFont="1" applyFill="1" applyBorder="1" applyAlignment="1">
      <alignment horizontal="center" vertical="center"/>
    </xf>
    <xf numFmtId="0" fontId="33" fillId="8" borderId="21" xfId="0" applyFont="1" applyFill="1" applyBorder="1" applyAlignment="1">
      <alignment horizontal="center" vertical="center"/>
    </xf>
    <xf numFmtId="0" fontId="0" fillId="5" borderId="19" xfId="0" applyFont="1" applyFill="1" applyBorder="1"/>
    <xf numFmtId="0" fontId="6" fillId="5" borderId="27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/>
    </xf>
    <xf numFmtId="0" fontId="1" fillId="2" borderId="5" xfId="0" applyFont="1" applyFill="1" applyBorder="1"/>
    <xf numFmtId="0" fontId="1" fillId="2" borderId="32" xfId="0" applyFont="1" applyFill="1" applyBorder="1"/>
    <xf numFmtId="0" fontId="4" fillId="5" borderId="42" xfId="0" applyFont="1" applyFill="1" applyBorder="1" applyAlignment="1">
      <alignment horizontal="center" vertical="center"/>
    </xf>
    <xf numFmtId="0" fontId="6" fillId="5" borderId="35" xfId="0" applyFont="1" applyFill="1" applyBorder="1" applyAlignment="1">
      <alignment horizontal="left" vertical="top" wrapText="1"/>
    </xf>
    <xf numFmtId="0" fontId="4" fillId="5" borderId="45" xfId="0" applyFont="1" applyFill="1" applyBorder="1" applyAlignment="1">
      <alignment horizontal="center" vertical="center"/>
    </xf>
    <xf numFmtId="0" fontId="0" fillId="5" borderId="46" xfId="0" applyFont="1" applyFill="1" applyBorder="1" applyAlignment="1">
      <alignment horizontal="center"/>
    </xf>
    <xf numFmtId="0" fontId="0" fillId="5" borderId="33" xfId="0" applyFont="1" applyFill="1" applyBorder="1" applyAlignment="1">
      <alignment horizontal="center"/>
    </xf>
    <xf numFmtId="0" fontId="0" fillId="4" borderId="24" xfId="0" applyFont="1" applyFill="1" applyBorder="1" applyAlignment="1">
      <alignment horizontal="center" vertical="center"/>
    </xf>
    <xf numFmtId="0" fontId="0" fillId="4" borderId="25" xfId="0" applyFont="1" applyFill="1" applyBorder="1" applyAlignment="1">
      <alignment horizontal="center" vertical="center"/>
    </xf>
    <xf numFmtId="0" fontId="11" fillId="4" borderId="22" xfId="0" applyFont="1" applyFill="1" applyBorder="1" applyAlignment="1">
      <alignment horizontal="center" vertical="center" textRotation="90" wrapText="1"/>
    </xf>
    <xf numFmtId="0" fontId="4" fillId="4" borderId="19" xfId="0" applyFont="1" applyFill="1" applyBorder="1" applyAlignment="1">
      <alignment horizontal="center" vertical="center"/>
    </xf>
    <xf numFmtId="0" fontId="5" fillId="4" borderId="27" xfId="0" applyFont="1" applyFill="1" applyBorder="1" applyAlignment="1">
      <alignment horizontal="left" vertical="center" wrapText="1"/>
    </xf>
    <xf numFmtId="0" fontId="1" fillId="11" borderId="4" xfId="0" applyFont="1" applyFill="1" applyBorder="1"/>
    <xf numFmtId="0" fontId="1" fillId="11" borderId="5" xfId="0" applyFont="1" applyFill="1" applyBorder="1"/>
    <xf numFmtId="0" fontId="1" fillId="13" borderId="5" xfId="0" applyFont="1" applyFill="1" applyBorder="1"/>
    <xf numFmtId="0" fontId="7" fillId="11" borderId="5" xfId="0" applyFont="1" applyFill="1" applyBorder="1"/>
    <xf numFmtId="0" fontId="13" fillId="2" borderId="5" xfId="0" applyFont="1" applyFill="1" applyBorder="1"/>
    <xf numFmtId="0" fontId="0" fillId="5" borderId="28" xfId="0" applyFont="1" applyFill="1" applyBorder="1" applyAlignment="1">
      <alignment horizontal="center"/>
    </xf>
    <xf numFmtId="0" fontId="13" fillId="5" borderId="24" xfId="0" applyFont="1" applyFill="1" applyBorder="1" applyAlignment="1">
      <alignment horizontal="center"/>
    </xf>
    <xf numFmtId="0" fontId="0" fillId="5" borderId="19" xfId="0" applyFont="1" applyFill="1" applyBorder="1" applyAlignment="1">
      <alignment horizontal="center"/>
    </xf>
    <xf numFmtId="0" fontId="0" fillId="4" borderId="22" xfId="0" applyFont="1" applyFill="1" applyBorder="1" applyAlignment="1">
      <alignment horizontal="center" vertical="center"/>
    </xf>
    <xf numFmtId="0" fontId="7" fillId="2" borderId="12" xfId="0" applyFont="1" applyFill="1" applyBorder="1"/>
    <xf numFmtId="0" fontId="7" fillId="2" borderId="8" xfId="0" applyFont="1" applyFill="1" applyBorder="1"/>
    <xf numFmtId="0" fontId="9" fillId="2" borderId="8" xfId="0" applyFont="1" applyFill="1" applyBorder="1"/>
    <xf numFmtId="0" fontId="7" fillId="2" borderId="8" xfId="0" applyFont="1" applyFill="1" applyBorder="1" applyAlignment="1">
      <alignment horizontal="center"/>
    </xf>
    <xf numFmtId="0" fontId="0" fillId="11" borderId="4" xfId="0" applyFont="1" applyFill="1" applyBorder="1" applyAlignment="1">
      <alignment horizontal="center"/>
    </xf>
    <xf numFmtId="0" fontId="0" fillId="11" borderId="5" xfId="0" applyFont="1" applyFill="1" applyBorder="1" applyAlignment="1">
      <alignment horizontal="center"/>
    </xf>
    <xf numFmtId="0" fontId="34" fillId="5" borderId="27" xfId="0" applyFont="1" applyFill="1" applyBorder="1" applyAlignment="1">
      <alignment horizontal="left" vertical="top" wrapText="1"/>
    </xf>
    <xf numFmtId="0" fontId="39" fillId="2" borderId="41" xfId="0" applyFont="1" applyFill="1" applyBorder="1" applyAlignment="1">
      <alignment horizontal="left" vertical="top" wrapText="1"/>
    </xf>
    <xf numFmtId="0" fontId="39" fillId="2" borderId="30" xfId="0" applyFont="1" applyFill="1" applyBorder="1" applyAlignment="1">
      <alignment horizontal="left" vertical="top" wrapText="1"/>
    </xf>
    <xf numFmtId="0" fontId="0" fillId="0" borderId="21" xfId="0" applyFont="1" applyBorder="1" applyAlignment="1">
      <alignment horizontal="center"/>
    </xf>
    <xf numFmtId="0" fontId="0" fillId="0" borderId="34" xfId="0" applyFont="1" applyBorder="1" applyAlignment="1">
      <alignment horizontal="center"/>
    </xf>
    <xf numFmtId="0" fontId="38" fillId="2" borderId="40" xfId="0" applyFont="1" applyFill="1" applyBorder="1" applyAlignment="1">
      <alignment horizontal="left" vertical="center" wrapText="1"/>
    </xf>
    <xf numFmtId="0" fontId="35" fillId="2" borderId="38" xfId="0" applyFont="1" applyFill="1" applyBorder="1" applyAlignment="1">
      <alignment horizontal="left" vertical="center" wrapText="1"/>
    </xf>
    <xf numFmtId="0" fontId="20" fillId="0" borderId="12" xfId="1" applyFont="1" applyFill="1" applyBorder="1" applyAlignment="1">
      <alignment horizontal="center" vertical="center"/>
    </xf>
    <xf numFmtId="0" fontId="20" fillId="0" borderId="16" xfId="1" applyFont="1" applyFill="1" applyBorder="1" applyAlignment="1">
      <alignment horizontal="center" vertical="center"/>
    </xf>
    <xf numFmtId="0" fontId="0" fillId="2" borderId="21" xfId="0" applyFont="1" applyFill="1" applyBorder="1" applyAlignment="1">
      <alignment horizontal="center"/>
    </xf>
    <xf numFmtId="0" fontId="0" fillId="2" borderId="32" xfId="0" applyFont="1" applyFill="1" applyBorder="1" applyAlignment="1">
      <alignment horizontal="center"/>
    </xf>
    <xf numFmtId="0" fontId="40" fillId="2" borderId="40" xfId="0" applyFont="1" applyFill="1" applyBorder="1" applyAlignment="1">
      <alignment horizontal="left" vertical="top" wrapText="1"/>
    </xf>
    <xf numFmtId="0" fontId="40" fillId="2" borderId="39" xfId="0" applyFont="1" applyFill="1" applyBorder="1" applyAlignment="1">
      <alignment horizontal="left" vertical="top" wrapText="1"/>
    </xf>
    <xf numFmtId="0" fontId="0" fillId="2" borderId="12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0" fontId="39" fillId="2" borderId="41" xfId="0" applyFont="1" applyFill="1" applyBorder="1" applyAlignment="1">
      <alignment horizontal="left" vertical="top" wrapText="1"/>
    </xf>
    <xf numFmtId="0" fontId="39" fillId="2" borderId="30" xfId="0" applyFont="1" applyFill="1" applyBorder="1" applyAlignment="1">
      <alignment horizontal="left" vertical="top" wrapText="1"/>
    </xf>
    <xf numFmtId="0" fontId="0" fillId="2" borderId="9" xfId="0" applyFont="1" applyFill="1" applyBorder="1" applyAlignment="1">
      <alignment horizontal="center"/>
    </xf>
    <xf numFmtId="0" fontId="0" fillId="2" borderId="9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wrapText="1"/>
    </xf>
    <xf numFmtId="0" fontId="4" fillId="2" borderId="0" xfId="0" applyFont="1" applyFill="1" applyBorder="1" applyAlignment="1">
      <alignment horizontal="left" wrapText="1"/>
    </xf>
    <xf numFmtId="0" fontId="0" fillId="0" borderId="32" xfId="0" applyFont="1" applyBorder="1" applyAlignment="1">
      <alignment horizontal="center"/>
    </xf>
    <xf numFmtId="0" fontId="35" fillId="2" borderId="36" xfId="0" applyFont="1" applyFill="1" applyBorder="1" applyAlignment="1">
      <alignment horizontal="left" vertical="top" wrapText="1"/>
    </xf>
    <xf numFmtId="0" fontId="0" fillId="0" borderId="15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37" fillId="2" borderId="40" xfId="0" applyFont="1" applyFill="1" applyBorder="1" applyAlignment="1">
      <alignment horizontal="left" vertical="top" wrapText="1"/>
    </xf>
    <xf numFmtId="0" fontId="37" fillId="2" borderId="39" xfId="0" applyFont="1" applyFill="1" applyBorder="1" applyAlignment="1">
      <alignment horizontal="left" vertical="top" wrapText="1"/>
    </xf>
    <xf numFmtId="0" fontId="0" fillId="0" borderId="12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12" fillId="4" borderId="44" xfId="0" applyFont="1" applyFill="1" applyBorder="1" applyAlignment="1">
      <alignment horizontal="center" vertical="center" textRotation="90" wrapText="1"/>
    </xf>
    <xf numFmtId="0" fontId="12" fillId="4" borderId="46" xfId="0" applyFont="1" applyFill="1" applyBorder="1" applyAlignment="1">
      <alignment horizontal="center" vertical="center" textRotation="90" wrapText="1"/>
    </xf>
    <xf numFmtId="0" fontId="12" fillId="4" borderId="44" xfId="0" applyFont="1" applyFill="1" applyBorder="1" applyAlignment="1">
      <alignment horizontal="center" textRotation="90" wrapText="1"/>
    </xf>
    <xf numFmtId="0" fontId="12" fillId="4" borderId="46" xfId="0" applyFont="1" applyFill="1" applyBorder="1" applyAlignment="1">
      <alignment horizontal="center" textRotation="90" wrapText="1"/>
    </xf>
    <xf numFmtId="0" fontId="35" fillId="2" borderId="38" xfId="0" applyFont="1" applyFill="1" applyBorder="1" applyAlignment="1">
      <alignment horizontal="left" vertical="top" wrapText="1"/>
    </xf>
    <xf numFmtId="0" fontId="35" fillId="2" borderId="39" xfId="0" applyFont="1" applyFill="1" applyBorder="1" applyAlignment="1">
      <alignment horizontal="left" vertical="top" wrapText="1"/>
    </xf>
    <xf numFmtId="0" fontId="0" fillId="0" borderId="16" xfId="0" applyFont="1" applyBorder="1" applyAlignment="1">
      <alignment horizontal="center"/>
    </xf>
    <xf numFmtId="0" fontId="0" fillId="2" borderId="12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35" fillId="2" borderId="40" xfId="0" applyFont="1" applyFill="1" applyBorder="1" applyAlignment="1">
      <alignment horizontal="left" vertical="top" wrapText="1"/>
    </xf>
    <xf numFmtId="0" fontId="35" fillId="2" borderId="39" xfId="0" applyFont="1" applyFill="1" applyBorder="1" applyAlignment="1">
      <alignment horizontal="left" vertical="center" wrapText="1"/>
    </xf>
    <xf numFmtId="0" fontId="14" fillId="0" borderId="16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0" fillId="2" borderId="34" xfId="0" applyFont="1" applyFill="1" applyBorder="1" applyAlignment="1">
      <alignment horizontal="center"/>
    </xf>
    <xf numFmtId="0" fontId="39" fillId="2" borderId="29" xfId="0" applyFont="1" applyFill="1" applyBorder="1" applyAlignment="1">
      <alignment horizontal="left" vertical="top" wrapText="1"/>
    </xf>
    <xf numFmtId="0" fontId="0" fillId="2" borderId="16" xfId="0" applyFont="1" applyFill="1" applyBorder="1" applyAlignment="1">
      <alignment horizontal="center"/>
    </xf>
    <xf numFmtId="0" fontId="0" fillId="2" borderId="15" xfId="0" applyFont="1" applyFill="1" applyBorder="1" applyAlignment="1">
      <alignment horizontal="center"/>
    </xf>
    <xf numFmtId="0" fontId="0" fillId="2" borderId="3" xfId="0" applyFont="1" applyFill="1" applyBorder="1" applyAlignment="1">
      <alignment horizontal="center"/>
    </xf>
    <xf numFmtId="0" fontId="39" fillId="2" borderId="42" xfId="0" applyFont="1" applyFill="1" applyBorder="1" applyAlignment="1">
      <alignment horizontal="left" vertical="top" wrapText="1"/>
    </xf>
    <xf numFmtId="0" fontId="0" fillId="2" borderId="41" xfId="0" applyFont="1" applyFill="1" applyBorder="1" applyAlignment="1">
      <alignment horizontal="center"/>
    </xf>
    <xf numFmtId="0" fontId="0" fillId="2" borderId="42" xfId="0" applyFont="1" applyFill="1" applyBorder="1" applyAlignment="1">
      <alignment horizontal="center"/>
    </xf>
    <xf numFmtId="0" fontId="0" fillId="2" borderId="36" xfId="0" applyFill="1" applyBorder="1" applyAlignment="1">
      <alignment horizontal="left" vertical="top" wrapText="1"/>
    </xf>
    <xf numFmtId="0" fontId="0" fillId="2" borderId="37" xfId="0" applyFont="1" applyFill="1" applyBorder="1" applyAlignment="1">
      <alignment horizontal="left" vertical="top" wrapText="1"/>
    </xf>
    <xf numFmtId="0" fontId="0" fillId="2" borderId="30" xfId="0" applyFont="1" applyFill="1" applyBorder="1" applyAlignment="1">
      <alignment horizontal="center"/>
    </xf>
    <xf numFmtId="0" fontId="0" fillId="2" borderId="17" xfId="0" applyFont="1" applyFill="1" applyBorder="1" applyAlignment="1">
      <alignment horizontal="center"/>
    </xf>
    <xf numFmtId="0" fontId="0" fillId="2" borderId="10" xfId="0" applyFont="1" applyFill="1" applyBorder="1" applyAlignment="1">
      <alignment horizontal="center"/>
    </xf>
    <xf numFmtId="0" fontId="0" fillId="5" borderId="43" xfId="0" applyFont="1" applyFill="1" applyBorder="1" applyAlignment="1">
      <alignment horizontal="center"/>
    </xf>
    <xf numFmtId="0" fontId="0" fillId="5" borderId="23" xfId="0" applyFont="1" applyFill="1" applyBorder="1" applyAlignment="1">
      <alignment horizontal="center"/>
    </xf>
    <xf numFmtId="0" fontId="0" fillId="5" borderId="27" xfId="0" applyFont="1" applyFill="1" applyBorder="1" applyAlignment="1">
      <alignment horizontal="center"/>
    </xf>
    <xf numFmtId="0" fontId="0" fillId="5" borderId="43" xfId="0" applyFont="1" applyFill="1" applyBorder="1" applyAlignment="1">
      <alignment horizontal="center" wrapText="1"/>
    </xf>
    <xf numFmtId="0" fontId="0" fillId="5" borderId="23" xfId="0" applyFont="1" applyFill="1" applyBorder="1" applyAlignment="1">
      <alignment horizontal="center" wrapText="1"/>
    </xf>
    <xf numFmtId="0" fontId="0" fillId="5" borderId="27" xfId="0" applyFont="1" applyFill="1" applyBorder="1" applyAlignment="1">
      <alignment horizontal="center" wrapText="1"/>
    </xf>
    <xf numFmtId="0" fontId="39" fillId="2" borderId="38" xfId="0" applyFont="1" applyFill="1" applyBorder="1" applyAlignment="1">
      <alignment horizontal="left" vertical="top" wrapText="1"/>
    </xf>
    <xf numFmtId="0" fontId="39" fillId="2" borderId="39" xfId="0" applyFont="1" applyFill="1" applyBorder="1" applyAlignment="1">
      <alignment horizontal="left" vertical="top" wrapText="1"/>
    </xf>
    <xf numFmtId="0" fontId="0" fillId="2" borderId="33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 wrapText="1"/>
    </xf>
    <xf numFmtId="0" fontId="18" fillId="0" borderId="8" xfId="1" applyFont="1" applyFill="1" applyBorder="1" applyAlignment="1">
      <alignment horizontal="center" vertical="center" wrapText="1"/>
    </xf>
    <xf numFmtId="0" fontId="18" fillId="0" borderId="5" xfId="1" applyFont="1" applyFill="1" applyBorder="1" applyAlignment="1">
      <alignment horizontal="center" vertical="center" wrapText="1"/>
    </xf>
    <xf numFmtId="0" fontId="32" fillId="2" borderId="8" xfId="1" applyFont="1" applyFill="1" applyBorder="1" applyAlignment="1">
      <alignment horizontal="left" vertical="center" wrapText="1"/>
    </xf>
    <xf numFmtId="0" fontId="32" fillId="2" borderId="5" xfId="1" applyFont="1" applyFill="1" applyBorder="1" applyAlignment="1">
      <alignment horizontal="left" vertical="center" wrapText="1"/>
    </xf>
    <xf numFmtId="0" fontId="28" fillId="0" borderId="8" xfId="1" applyFont="1" applyFill="1" applyBorder="1" applyAlignment="1">
      <alignment horizontal="center" vertical="center"/>
    </xf>
    <xf numFmtId="0" fontId="28" fillId="0" borderId="5" xfId="1" applyFont="1" applyFill="1" applyBorder="1" applyAlignment="1">
      <alignment horizontal="center" vertical="center"/>
    </xf>
    <xf numFmtId="0" fontId="18" fillId="0" borderId="8" xfId="1" applyFont="1" applyFill="1" applyBorder="1" applyAlignment="1">
      <alignment horizontal="center" vertical="center"/>
    </xf>
    <xf numFmtId="0" fontId="18" fillId="0" borderId="5" xfId="1" applyFont="1" applyFill="1" applyBorder="1" applyAlignment="1">
      <alignment horizontal="center" vertical="center"/>
    </xf>
    <xf numFmtId="0" fontId="19" fillId="0" borderId="8" xfId="1" applyFont="1" applyFill="1" applyBorder="1" applyAlignment="1">
      <alignment horizontal="center" vertical="center" wrapText="1"/>
    </xf>
    <xf numFmtId="0" fontId="19" fillId="0" borderId="5" xfId="1" applyFont="1" applyFill="1" applyBorder="1" applyAlignment="1">
      <alignment horizontal="center" vertical="center" wrapText="1"/>
    </xf>
    <xf numFmtId="0" fontId="18" fillId="10" borderId="8" xfId="1" applyFont="1" applyFill="1" applyBorder="1" applyAlignment="1">
      <alignment horizontal="center" textRotation="90" wrapText="1"/>
    </xf>
    <xf numFmtId="0" fontId="18" fillId="10" borderId="5" xfId="1" applyFont="1" applyFill="1" applyBorder="1" applyAlignment="1">
      <alignment horizontal="center" textRotation="90" wrapText="1"/>
    </xf>
    <xf numFmtId="0" fontId="18" fillId="9" borderId="14" xfId="1" applyFont="1" applyFill="1" applyBorder="1" applyAlignment="1">
      <alignment horizontal="center" vertical="center" textRotation="90" wrapText="1"/>
    </xf>
    <xf numFmtId="0" fontId="18" fillId="9" borderId="12" xfId="1" applyFont="1" applyFill="1" applyBorder="1" applyAlignment="1">
      <alignment horizontal="center" vertical="center" textRotation="90" wrapText="1"/>
    </xf>
    <xf numFmtId="0" fontId="18" fillId="9" borderId="2" xfId="1" applyFont="1" applyFill="1" applyBorder="1" applyAlignment="1">
      <alignment horizontal="center" vertical="center" textRotation="90" wrapText="1"/>
    </xf>
    <xf numFmtId="0" fontId="18" fillId="9" borderId="4" xfId="1" applyFont="1" applyFill="1" applyBorder="1" applyAlignment="1">
      <alignment horizontal="center" vertical="center" textRotation="90" wrapText="1"/>
    </xf>
    <xf numFmtId="0" fontId="18" fillId="0" borderId="7" xfId="1" applyFont="1" applyBorder="1" applyAlignment="1">
      <alignment horizontal="center"/>
    </xf>
    <xf numFmtId="0" fontId="18" fillId="0" borderId="11" xfId="1" applyFont="1" applyBorder="1" applyAlignment="1">
      <alignment horizontal="center"/>
    </xf>
    <xf numFmtId="0" fontId="18" fillId="0" borderId="9" xfId="1" applyFont="1" applyBorder="1" applyAlignment="1">
      <alignment horizontal="center"/>
    </xf>
  </cellXfs>
  <cellStyles count="2">
    <cellStyle name="Normal" xfId="0" builtinId="0"/>
    <cellStyle name="Обычный 2" xfId="1"/>
  </cellStyles>
  <dxfs count="0"/>
  <tableStyles count="0" defaultTableStyle="TableStyleMedium9" defaultPivotStyle="PivotStyleLight16"/>
  <colors>
    <mruColors>
      <color rgb="FFF2F3E3"/>
      <color rgb="FFF9BD8B"/>
      <color rgb="FFCCFFCC"/>
      <color rgb="FFFF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73"/>
  <sheetViews>
    <sheetView tabSelected="1" view="pageBreakPreview" zoomScale="90" zoomScaleNormal="90" zoomScaleSheetLayoutView="90" workbookViewId="0">
      <selection activeCell="BQ72" sqref="A1:BQ72"/>
    </sheetView>
  </sheetViews>
  <sheetFormatPr defaultRowHeight="15" x14ac:dyDescent="0.25"/>
  <cols>
    <col min="1" max="1" width="5.7109375" style="5" customWidth="1"/>
    <col min="2" max="2" width="54" style="5" customWidth="1"/>
    <col min="3" max="3" width="8.7109375" style="44" customWidth="1"/>
    <col min="4" max="4" width="6.42578125" style="5" customWidth="1"/>
    <col min="5" max="5" width="5.7109375" style="5" customWidth="1"/>
    <col min="6" max="21" width="3.85546875" style="5" customWidth="1"/>
    <col min="22" max="22" width="3.85546875" style="1" customWidth="1"/>
    <col min="23" max="35" width="3.85546875" style="5" customWidth="1"/>
    <col min="36" max="36" width="3.85546875" style="1" customWidth="1"/>
    <col min="37" max="38" width="3.85546875" style="5" customWidth="1"/>
    <col min="39" max="39" width="3.85546875" style="1" customWidth="1"/>
    <col min="40" max="68" width="3.85546875" style="5" customWidth="1"/>
    <col min="69" max="69" width="5.85546875" style="5" customWidth="1"/>
    <col min="70" max="81" width="3.85546875" style="5" customWidth="1"/>
    <col min="82" max="16384" width="9.140625" style="5"/>
  </cols>
  <sheetData>
    <row r="1" spans="1:98" s="1" customFormat="1" x14ac:dyDescent="0.25">
      <c r="C1" s="2"/>
    </row>
    <row r="2" spans="1:98" s="1" customFormat="1" ht="57" customHeight="1" x14ac:dyDescent="0.25">
      <c r="B2" s="259" t="s">
        <v>22</v>
      </c>
      <c r="C2" s="259"/>
      <c r="D2" s="259"/>
      <c r="E2" s="259"/>
      <c r="F2" s="259"/>
      <c r="G2" s="259"/>
      <c r="H2" s="259"/>
      <c r="I2" s="259"/>
      <c r="J2" s="259"/>
      <c r="K2" s="259"/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W2" s="259"/>
      <c r="X2" s="259"/>
      <c r="Y2" s="259"/>
      <c r="Z2" s="259"/>
      <c r="AA2" s="259"/>
      <c r="AB2" s="259"/>
      <c r="AC2" s="259"/>
      <c r="AD2" s="259"/>
      <c r="AE2" s="259"/>
      <c r="AF2" s="259"/>
      <c r="AG2" s="259"/>
      <c r="AH2" s="259"/>
      <c r="AI2" s="259"/>
      <c r="AJ2" s="259"/>
      <c r="AK2" s="259"/>
      <c r="AL2" s="259"/>
      <c r="AM2" s="259"/>
      <c r="AN2" s="259"/>
      <c r="AO2" s="259"/>
      <c r="AP2" s="259"/>
      <c r="AQ2" s="3"/>
      <c r="AR2" s="3"/>
      <c r="AS2" s="3"/>
      <c r="AT2" s="3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</row>
    <row r="3" spans="1:98" s="1" customFormat="1" ht="15.75" thickBot="1" x14ac:dyDescent="0.3">
      <c r="B3" s="260"/>
      <c r="C3" s="260"/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260"/>
      <c r="P3" s="260"/>
      <c r="Q3" s="260"/>
      <c r="R3" s="260"/>
      <c r="S3" s="260"/>
      <c r="T3" s="260"/>
      <c r="U3" s="260"/>
      <c r="V3" s="260"/>
      <c r="W3" s="260"/>
      <c r="X3" s="260"/>
      <c r="Y3" s="260"/>
      <c r="Z3" s="260"/>
      <c r="AA3" s="260"/>
      <c r="AB3" s="260"/>
      <c r="AC3" s="260"/>
      <c r="AD3" s="260"/>
      <c r="AE3" s="260"/>
      <c r="AF3" s="260"/>
      <c r="AG3" s="260"/>
      <c r="AH3" s="260"/>
      <c r="AI3" s="260"/>
      <c r="AJ3" s="260"/>
      <c r="AK3" s="260"/>
      <c r="AL3" s="260"/>
      <c r="AM3" s="260"/>
      <c r="AN3" s="260"/>
      <c r="AO3" s="260"/>
      <c r="AP3" s="260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</row>
    <row r="4" spans="1:98" ht="60" customHeight="1" thickTop="1" thickBot="1" x14ac:dyDescent="0.3">
      <c r="A4" s="223"/>
      <c r="B4" s="224" t="s">
        <v>8</v>
      </c>
      <c r="C4" s="222" t="s">
        <v>9</v>
      </c>
      <c r="D4" s="269" t="s">
        <v>2</v>
      </c>
      <c r="E4" s="271" t="s">
        <v>3</v>
      </c>
      <c r="F4" s="220">
        <v>1</v>
      </c>
      <c r="G4" s="220">
        <v>2</v>
      </c>
      <c r="H4" s="220">
        <v>3</v>
      </c>
      <c r="I4" s="220">
        <v>4</v>
      </c>
      <c r="J4" s="220">
        <v>5</v>
      </c>
      <c r="K4" s="220">
        <v>6</v>
      </c>
      <c r="L4" s="220">
        <v>7</v>
      </c>
      <c r="M4" s="220">
        <v>8</v>
      </c>
      <c r="N4" s="220">
        <v>9</v>
      </c>
      <c r="O4" s="220">
        <v>10</v>
      </c>
      <c r="P4" s="221">
        <v>11</v>
      </c>
      <c r="Q4" s="233">
        <v>12</v>
      </c>
      <c r="R4" s="220">
        <v>13</v>
      </c>
      <c r="S4" s="220">
        <v>14</v>
      </c>
      <c r="T4" s="220">
        <v>15</v>
      </c>
      <c r="U4" s="220">
        <v>16</v>
      </c>
      <c r="V4" s="220">
        <v>17</v>
      </c>
      <c r="W4" s="220">
        <v>18</v>
      </c>
      <c r="X4" s="220">
        <v>19</v>
      </c>
      <c r="Y4" s="220">
        <v>20</v>
      </c>
      <c r="Z4" s="220">
        <v>21</v>
      </c>
      <c r="AA4" s="220">
        <v>22</v>
      </c>
      <c r="AB4" s="220">
        <v>23</v>
      </c>
      <c r="AC4" s="220">
        <v>24</v>
      </c>
      <c r="AD4" s="220">
        <v>25</v>
      </c>
      <c r="AE4" s="220">
        <v>26</v>
      </c>
      <c r="AF4" s="220">
        <v>27</v>
      </c>
      <c r="AG4" s="220">
        <v>28</v>
      </c>
      <c r="AH4" s="220">
        <v>29</v>
      </c>
      <c r="AI4" s="220">
        <v>30</v>
      </c>
      <c r="AJ4" s="220">
        <v>31</v>
      </c>
      <c r="AK4" s="220">
        <v>32</v>
      </c>
      <c r="AL4" s="220">
        <v>33</v>
      </c>
      <c r="AM4" s="220">
        <v>34</v>
      </c>
      <c r="AN4" s="220">
        <v>35</v>
      </c>
      <c r="AO4" s="220">
        <v>36</v>
      </c>
      <c r="AP4" s="220">
        <v>37</v>
      </c>
      <c r="AQ4" s="220">
        <v>38</v>
      </c>
      <c r="AR4" s="220">
        <v>39</v>
      </c>
      <c r="AS4" s="220">
        <v>40</v>
      </c>
      <c r="AT4" s="220">
        <v>41</v>
      </c>
      <c r="AU4" s="220">
        <v>42</v>
      </c>
      <c r="AV4" s="220">
        <v>43</v>
      </c>
      <c r="AW4" s="220">
        <v>44</v>
      </c>
      <c r="AX4" s="220">
        <v>45</v>
      </c>
      <c r="AY4" s="220">
        <v>46</v>
      </c>
      <c r="AZ4" s="220">
        <v>47</v>
      </c>
      <c r="BA4" s="220">
        <v>48</v>
      </c>
      <c r="BB4" s="220">
        <v>49</v>
      </c>
      <c r="BC4" s="220">
        <v>50</v>
      </c>
      <c r="BD4" s="220">
        <v>51</v>
      </c>
      <c r="BE4" s="220">
        <v>52</v>
      </c>
      <c r="BF4" s="220">
        <v>53</v>
      </c>
      <c r="BG4" s="220">
        <v>54</v>
      </c>
      <c r="BH4" s="220">
        <v>55</v>
      </c>
      <c r="BI4" s="220">
        <v>56</v>
      </c>
      <c r="BJ4" s="220">
        <v>57</v>
      </c>
      <c r="BK4" s="220">
        <v>58</v>
      </c>
      <c r="BL4" s="220">
        <v>59</v>
      </c>
      <c r="BM4" s="220">
        <v>60</v>
      </c>
      <c r="BN4" s="220">
        <v>61</v>
      </c>
      <c r="BO4" s="220">
        <v>62</v>
      </c>
      <c r="BP4" s="221">
        <v>63</v>
      </c>
      <c r="BQ4" s="179" t="s">
        <v>5</v>
      </c>
    </row>
    <row r="5" spans="1:98" s="6" customFormat="1" ht="18.75" customHeight="1" thickTop="1" thickBot="1" x14ac:dyDescent="0.3">
      <c r="A5" s="215"/>
      <c r="B5" s="216" t="s">
        <v>1</v>
      </c>
      <c r="C5" s="217"/>
      <c r="D5" s="270"/>
      <c r="E5" s="272"/>
      <c r="F5" s="218"/>
      <c r="G5" s="218"/>
      <c r="H5" s="218"/>
      <c r="I5" s="218"/>
      <c r="J5" s="218"/>
      <c r="K5" s="218"/>
      <c r="L5" s="218"/>
      <c r="M5" s="218"/>
      <c r="N5" s="218"/>
      <c r="O5" s="218"/>
      <c r="P5" s="219"/>
      <c r="Q5" s="191"/>
      <c r="R5" s="166"/>
      <c r="S5" s="166"/>
      <c r="T5" s="166"/>
      <c r="U5" s="166"/>
      <c r="V5" s="166"/>
      <c r="W5" s="166"/>
      <c r="X5" s="166"/>
      <c r="Y5" s="166"/>
      <c r="Z5" s="166"/>
      <c r="AA5" s="203"/>
      <c r="AB5" s="203"/>
      <c r="AC5" s="166"/>
      <c r="AD5" s="166"/>
      <c r="AE5" s="166"/>
      <c r="AF5" s="166"/>
      <c r="AG5" s="166"/>
      <c r="AH5" s="166"/>
      <c r="AI5" s="166"/>
      <c r="AJ5" s="166"/>
      <c r="AK5" s="230"/>
      <c r="AL5" s="230"/>
      <c r="AM5" s="166"/>
      <c r="AN5" s="166"/>
      <c r="AO5" s="203"/>
      <c r="AP5" s="166"/>
      <c r="AQ5" s="166"/>
      <c r="AR5" s="166"/>
      <c r="AS5" s="166"/>
      <c r="AT5" s="166"/>
      <c r="AU5" s="166"/>
      <c r="AV5" s="166"/>
      <c r="AW5" s="166"/>
      <c r="AX5" s="166"/>
      <c r="AY5" s="166"/>
      <c r="AZ5" s="166"/>
      <c r="BA5" s="166"/>
      <c r="BB5" s="166"/>
      <c r="BC5" s="166"/>
      <c r="BD5" s="231"/>
      <c r="BE5" s="231"/>
      <c r="BF5" s="231"/>
      <c r="BG5" s="231"/>
      <c r="BH5" s="231"/>
      <c r="BI5" s="166"/>
      <c r="BJ5" s="166"/>
      <c r="BK5" s="166"/>
      <c r="BL5" s="166"/>
      <c r="BM5" s="166"/>
      <c r="BN5" s="166"/>
      <c r="BO5" s="166"/>
      <c r="BP5" s="230"/>
      <c r="BQ5" s="232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</row>
    <row r="6" spans="1:98" ht="15" customHeight="1" thickTop="1" x14ac:dyDescent="0.25">
      <c r="A6" s="244">
        <v>1</v>
      </c>
      <c r="B6" s="273" t="s">
        <v>53</v>
      </c>
      <c r="C6" s="275">
        <v>2</v>
      </c>
      <c r="D6" s="212">
        <v>46</v>
      </c>
      <c r="E6" s="46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4"/>
      <c r="Q6" s="225">
        <v>4</v>
      </c>
      <c r="R6" s="226">
        <v>4</v>
      </c>
      <c r="S6" s="226">
        <v>4</v>
      </c>
      <c r="T6" s="227">
        <v>4</v>
      </c>
      <c r="U6" s="226">
        <v>4</v>
      </c>
      <c r="V6" s="228">
        <v>4</v>
      </c>
      <c r="W6" s="227">
        <v>4</v>
      </c>
      <c r="X6" s="226">
        <v>4</v>
      </c>
      <c r="Y6" s="226">
        <v>4</v>
      </c>
      <c r="Z6" s="227">
        <v>4</v>
      </c>
      <c r="AA6" s="227">
        <v>6</v>
      </c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3"/>
      <c r="AO6" s="213"/>
      <c r="AP6" s="213"/>
      <c r="AQ6" s="213"/>
      <c r="AR6" s="213"/>
      <c r="AS6" s="213"/>
      <c r="AT6" s="213"/>
      <c r="AU6" s="213"/>
      <c r="AV6" s="213"/>
      <c r="AW6" s="213"/>
      <c r="AX6" s="213"/>
      <c r="AY6" s="213"/>
      <c r="AZ6" s="213"/>
      <c r="BA6" s="213"/>
      <c r="BB6" s="213"/>
      <c r="BC6" s="213"/>
      <c r="BD6" s="229"/>
      <c r="BE6" s="51"/>
      <c r="BF6" s="51"/>
      <c r="BG6" s="51"/>
      <c r="BH6" s="51"/>
      <c r="BI6" s="27"/>
      <c r="BJ6" s="27"/>
      <c r="BK6" s="27"/>
      <c r="BL6" s="27"/>
      <c r="BM6" s="27"/>
      <c r="BN6" s="27"/>
      <c r="BO6" s="27"/>
      <c r="BP6" s="124"/>
      <c r="BQ6" s="180">
        <f t="shared" ref="BQ6:BQ40" si="0">SUM(F6:BP6)</f>
        <v>46</v>
      </c>
    </row>
    <row r="7" spans="1:98" ht="15" customHeight="1" x14ac:dyDescent="0.25">
      <c r="A7" s="261"/>
      <c r="B7" s="274"/>
      <c r="C7" s="268"/>
      <c r="D7" s="45"/>
      <c r="E7" s="45">
        <v>4</v>
      </c>
      <c r="F7" s="49"/>
      <c r="G7" s="49"/>
      <c r="H7" s="49"/>
      <c r="I7" s="49"/>
      <c r="J7" s="49"/>
      <c r="K7" s="49"/>
      <c r="L7" s="49"/>
      <c r="M7" s="49"/>
      <c r="N7" s="49"/>
      <c r="O7" s="49"/>
      <c r="P7" s="146"/>
      <c r="Q7" s="133"/>
      <c r="R7" s="52"/>
      <c r="S7" s="52"/>
      <c r="T7" s="52">
        <v>1</v>
      </c>
      <c r="U7" s="52"/>
      <c r="V7" s="7"/>
      <c r="W7" s="52">
        <v>1</v>
      </c>
      <c r="X7" s="52"/>
      <c r="Y7" s="52">
        <v>1</v>
      </c>
      <c r="Z7" s="52"/>
      <c r="AA7" s="52">
        <v>1</v>
      </c>
      <c r="AB7" s="49"/>
      <c r="AC7" s="49"/>
      <c r="AD7" s="49"/>
      <c r="AE7" s="49"/>
      <c r="AF7" s="53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50"/>
      <c r="BE7" s="51"/>
      <c r="BF7" s="51"/>
      <c r="BG7" s="51"/>
      <c r="BH7" s="51"/>
      <c r="BI7" s="27"/>
      <c r="BJ7" s="27"/>
      <c r="BK7" s="27"/>
      <c r="BL7" s="27"/>
      <c r="BM7" s="27"/>
      <c r="BN7" s="27"/>
      <c r="BO7" s="27"/>
      <c r="BP7" s="124"/>
      <c r="BQ7" s="180">
        <f t="shared" si="0"/>
        <v>4</v>
      </c>
      <c r="BR7" s="8"/>
      <c r="BS7" s="8"/>
    </row>
    <row r="8" spans="1:98" ht="15" customHeight="1" x14ac:dyDescent="0.25">
      <c r="A8" s="243">
        <v>2</v>
      </c>
      <c r="B8" s="262" t="s">
        <v>51</v>
      </c>
      <c r="C8" s="263">
        <v>2</v>
      </c>
      <c r="D8" s="45">
        <v>47</v>
      </c>
      <c r="E8" s="46"/>
      <c r="F8" s="49"/>
      <c r="G8" s="49"/>
      <c r="H8" s="49"/>
      <c r="I8" s="49"/>
      <c r="J8" s="49"/>
      <c r="K8" s="49"/>
      <c r="L8" s="49"/>
      <c r="M8" s="49"/>
      <c r="N8" s="49"/>
      <c r="O8" s="49"/>
      <c r="P8" s="146"/>
      <c r="Q8" s="134">
        <v>4</v>
      </c>
      <c r="R8" s="48">
        <v>4</v>
      </c>
      <c r="S8" s="48">
        <v>4</v>
      </c>
      <c r="T8" s="48">
        <v>4</v>
      </c>
      <c r="U8" s="114">
        <v>4</v>
      </c>
      <c r="V8" s="48">
        <v>4</v>
      </c>
      <c r="W8" s="48">
        <v>4</v>
      </c>
      <c r="X8" s="48">
        <v>4</v>
      </c>
      <c r="Y8" s="114">
        <v>4</v>
      </c>
      <c r="Z8" s="48">
        <v>4</v>
      </c>
      <c r="AA8" s="48">
        <v>4</v>
      </c>
      <c r="AB8" s="114">
        <v>3</v>
      </c>
      <c r="AM8" s="12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50"/>
      <c r="BE8" s="54"/>
      <c r="BF8" s="54"/>
      <c r="BG8" s="54"/>
      <c r="BH8" s="54"/>
      <c r="BI8" s="25"/>
      <c r="BJ8" s="25"/>
      <c r="BK8" s="25"/>
      <c r="BL8" s="25"/>
      <c r="BM8" s="25"/>
      <c r="BN8" s="25"/>
      <c r="BO8" s="25"/>
      <c r="BP8" s="32"/>
      <c r="BQ8" s="180">
        <f>SUM(F8:BP8)</f>
        <v>47</v>
      </c>
      <c r="BR8" s="8"/>
      <c r="BS8" s="8"/>
    </row>
    <row r="9" spans="1:98" ht="15" customHeight="1" x14ac:dyDescent="0.25">
      <c r="A9" s="261"/>
      <c r="B9" s="262"/>
      <c r="C9" s="264"/>
      <c r="D9" s="45"/>
      <c r="E9" s="45">
        <v>3</v>
      </c>
      <c r="F9" s="49"/>
      <c r="G9" s="49"/>
      <c r="H9" s="49"/>
      <c r="I9" s="49"/>
      <c r="J9" s="49"/>
      <c r="K9" s="49"/>
      <c r="L9" s="49"/>
      <c r="M9" s="49"/>
      <c r="N9" s="49"/>
      <c r="O9" s="49"/>
      <c r="P9" s="146"/>
      <c r="Q9" s="133"/>
      <c r="R9" s="52"/>
      <c r="S9" s="52"/>
      <c r="T9" s="52"/>
      <c r="U9" s="52">
        <v>1</v>
      </c>
      <c r="V9" s="52"/>
      <c r="W9" s="52"/>
      <c r="X9" s="52"/>
      <c r="Y9" s="52">
        <v>1</v>
      </c>
      <c r="Z9" s="52"/>
      <c r="AA9" s="52"/>
      <c r="AB9" s="52">
        <v>1</v>
      </c>
      <c r="AM9" s="12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50"/>
      <c r="BE9" s="54"/>
      <c r="BF9" s="54"/>
      <c r="BG9" s="54"/>
      <c r="BH9" s="54"/>
      <c r="BI9" s="25"/>
      <c r="BJ9" s="25"/>
      <c r="BK9" s="25"/>
      <c r="BL9" s="25"/>
      <c r="BM9" s="25"/>
      <c r="BN9" s="25"/>
      <c r="BO9" s="25"/>
      <c r="BP9" s="32"/>
      <c r="BQ9" s="180">
        <f>SUM(F9:BP9)</f>
        <v>3</v>
      </c>
    </row>
    <row r="10" spans="1:98" ht="15" customHeight="1" x14ac:dyDescent="0.25">
      <c r="A10" s="243">
        <v>3</v>
      </c>
      <c r="B10" s="265" t="s">
        <v>25</v>
      </c>
      <c r="C10" s="267">
        <v>2</v>
      </c>
      <c r="D10" s="45">
        <v>37</v>
      </c>
      <c r="E10" s="46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146"/>
      <c r="Q10" s="135">
        <v>3</v>
      </c>
      <c r="R10" s="55">
        <v>3</v>
      </c>
      <c r="S10" s="114">
        <v>3</v>
      </c>
      <c r="T10" s="55">
        <v>3</v>
      </c>
      <c r="U10" s="114">
        <v>3</v>
      </c>
      <c r="V10" s="10">
        <v>3</v>
      </c>
      <c r="W10" s="114">
        <v>3</v>
      </c>
      <c r="X10" s="114">
        <v>3</v>
      </c>
      <c r="Y10" s="114">
        <v>3</v>
      </c>
      <c r="Z10" s="55">
        <v>3</v>
      </c>
      <c r="AA10" s="114">
        <v>3</v>
      </c>
      <c r="AB10" s="114">
        <v>4</v>
      </c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50"/>
      <c r="BE10" s="54"/>
      <c r="BF10" s="54"/>
      <c r="BG10" s="54"/>
      <c r="BH10" s="54"/>
      <c r="BI10" s="25"/>
      <c r="BJ10" s="25"/>
      <c r="BK10" s="25"/>
      <c r="BL10" s="25"/>
      <c r="BM10" s="25"/>
      <c r="BN10" s="25"/>
      <c r="BO10" s="25"/>
      <c r="BP10" s="32"/>
      <c r="BQ10" s="180">
        <f t="shared" si="0"/>
        <v>37</v>
      </c>
    </row>
    <row r="11" spans="1:98" ht="15" customHeight="1" x14ac:dyDescent="0.25">
      <c r="A11" s="261"/>
      <c r="B11" s="266"/>
      <c r="C11" s="268"/>
      <c r="D11" s="45"/>
      <c r="E11" s="45">
        <v>13</v>
      </c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146"/>
      <c r="Q11" s="133">
        <v>1</v>
      </c>
      <c r="R11" s="52"/>
      <c r="S11" s="52">
        <v>2</v>
      </c>
      <c r="T11" s="52">
        <v>1</v>
      </c>
      <c r="U11" s="52">
        <v>1</v>
      </c>
      <c r="V11" s="11">
        <v>1</v>
      </c>
      <c r="W11" s="52">
        <v>1</v>
      </c>
      <c r="X11" s="52">
        <v>2</v>
      </c>
      <c r="Y11" s="52">
        <v>2</v>
      </c>
      <c r="Z11" s="52">
        <v>1</v>
      </c>
      <c r="AA11" s="52"/>
      <c r="AB11" s="52">
        <v>1</v>
      </c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50"/>
      <c r="BE11" s="54"/>
      <c r="BF11" s="54"/>
      <c r="BG11" s="54"/>
      <c r="BH11" s="54"/>
      <c r="BI11" s="25"/>
      <c r="BJ11" s="25"/>
      <c r="BK11" s="25"/>
      <c r="BL11" s="25"/>
      <c r="BM11" s="25"/>
      <c r="BN11" s="25"/>
      <c r="BO11" s="25"/>
      <c r="BP11" s="32"/>
      <c r="BQ11" s="180">
        <f t="shared" si="0"/>
        <v>13</v>
      </c>
    </row>
    <row r="12" spans="1:98" ht="15" customHeight="1" x14ac:dyDescent="0.25">
      <c r="A12" s="243">
        <v>4</v>
      </c>
      <c r="B12" s="278" t="s">
        <v>54</v>
      </c>
      <c r="C12" s="267">
        <v>4</v>
      </c>
      <c r="D12" s="45">
        <v>62</v>
      </c>
      <c r="E12" s="45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146"/>
      <c r="Q12" s="136"/>
      <c r="R12" s="49"/>
      <c r="S12" s="49"/>
      <c r="T12" s="49"/>
      <c r="U12" s="49"/>
      <c r="V12" s="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7">
        <v>4</v>
      </c>
      <c r="AN12" s="48">
        <v>4</v>
      </c>
      <c r="AO12" s="48">
        <v>4</v>
      </c>
      <c r="AP12" s="114">
        <v>4</v>
      </c>
      <c r="AQ12" s="48">
        <v>4</v>
      </c>
      <c r="AR12" s="48">
        <v>4</v>
      </c>
      <c r="AS12" s="48">
        <v>4</v>
      </c>
      <c r="AT12" s="114">
        <v>4</v>
      </c>
      <c r="AU12" s="48">
        <v>4</v>
      </c>
      <c r="AV12" s="114">
        <v>4</v>
      </c>
      <c r="AW12" s="48">
        <v>4</v>
      </c>
      <c r="AX12" s="114">
        <v>4</v>
      </c>
      <c r="AY12" s="48">
        <v>4</v>
      </c>
      <c r="AZ12" s="48">
        <v>4</v>
      </c>
      <c r="BA12" s="48">
        <v>3</v>
      </c>
      <c r="BB12" s="114">
        <v>3</v>
      </c>
      <c r="BC12" s="49"/>
      <c r="BD12" s="49"/>
      <c r="BE12" s="49"/>
      <c r="BF12" s="49"/>
      <c r="BG12" s="49"/>
      <c r="BH12" s="49"/>
      <c r="BI12" s="49"/>
      <c r="BJ12" s="107"/>
      <c r="BK12" s="107"/>
      <c r="BL12" s="25"/>
      <c r="BM12" s="25"/>
      <c r="BN12" s="25"/>
      <c r="BO12" s="25"/>
      <c r="BP12" s="32"/>
      <c r="BQ12" s="180">
        <f t="shared" si="0"/>
        <v>62</v>
      </c>
    </row>
    <row r="13" spans="1:98" ht="15" customHeight="1" x14ac:dyDescent="0.25">
      <c r="A13" s="261"/>
      <c r="B13" s="274"/>
      <c r="C13" s="268"/>
      <c r="D13" s="45"/>
      <c r="E13" s="45">
        <v>38</v>
      </c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146"/>
      <c r="Q13" s="136"/>
      <c r="R13" s="49"/>
      <c r="S13" s="49"/>
      <c r="T13" s="49"/>
      <c r="U13" s="49"/>
      <c r="V13" s="12"/>
      <c r="W13" s="13"/>
      <c r="X13" s="13"/>
      <c r="Y13" s="13"/>
      <c r="Z13" s="13"/>
      <c r="AA13" s="12"/>
      <c r="AB13" s="13"/>
      <c r="AC13" s="13"/>
      <c r="AD13" s="13"/>
      <c r="AE13" s="13"/>
      <c r="AF13" s="13"/>
      <c r="AG13" s="13"/>
      <c r="AH13" s="13"/>
      <c r="AI13" s="13"/>
      <c r="AJ13" s="12"/>
      <c r="AK13" s="13"/>
      <c r="AL13" s="13"/>
      <c r="AM13" s="52">
        <v>3</v>
      </c>
      <c r="AN13" s="52">
        <v>3</v>
      </c>
      <c r="AO13" s="52">
        <v>2</v>
      </c>
      <c r="AP13" s="52">
        <v>2</v>
      </c>
      <c r="AQ13" s="52">
        <v>1</v>
      </c>
      <c r="AR13" s="52">
        <v>1</v>
      </c>
      <c r="AS13" s="52">
        <v>1</v>
      </c>
      <c r="AT13" s="52">
        <v>3</v>
      </c>
      <c r="AU13" s="52">
        <v>2</v>
      </c>
      <c r="AV13" s="52">
        <v>3</v>
      </c>
      <c r="AW13" s="52">
        <v>4</v>
      </c>
      <c r="AX13" s="52">
        <v>3</v>
      </c>
      <c r="AY13" s="52">
        <v>5</v>
      </c>
      <c r="AZ13" s="52"/>
      <c r="BA13" s="52">
        <v>5</v>
      </c>
      <c r="BB13" s="52"/>
      <c r="BC13" s="49"/>
      <c r="BD13" s="50"/>
      <c r="BE13" s="50"/>
      <c r="BF13" s="50"/>
      <c r="BG13" s="50"/>
      <c r="BH13" s="50"/>
      <c r="BI13" s="107"/>
      <c r="BJ13" s="107"/>
      <c r="BK13" s="107"/>
      <c r="BL13" s="25"/>
      <c r="BM13" s="25"/>
      <c r="BN13" s="25"/>
      <c r="BO13" s="25"/>
      <c r="BP13" s="32"/>
      <c r="BQ13" s="180">
        <f t="shared" si="0"/>
        <v>38</v>
      </c>
    </row>
    <row r="14" spans="1:98" ht="15" customHeight="1" x14ac:dyDescent="0.25">
      <c r="A14" s="243">
        <v>5</v>
      </c>
      <c r="B14" s="278" t="s">
        <v>23</v>
      </c>
      <c r="C14" s="267">
        <v>1</v>
      </c>
      <c r="D14" s="45">
        <v>22</v>
      </c>
      <c r="E14" s="46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146"/>
      <c r="Q14" s="134">
        <v>2</v>
      </c>
      <c r="R14" s="48">
        <v>2</v>
      </c>
      <c r="S14" s="114">
        <v>2</v>
      </c>
      <c r="T14" s="48">
        <v>2</v>
      </c>
      <c r="U14" s="48">
        <v>2</v>
      </c>
      <c r="V14" s="115">
        <v>2</v>
      </c>
      <c r="W14" s="48">
        <v>2</v>
      </c>
      <c r="X14" s="114">
        <v>2</v>
      </c>
      <c r="Y14" s="48">
        <v>2</v>
      </c>
      <c r="Z14" s="114">
        <v>2</v>
      </c>
      <c r="AA14" s="114">
        <v>2</v>
      </c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50"/>
      <c r="BE14" s="54"/>
      <c r="BF14" s="54"/>
      <c r="BG14" s="54"/>
      <c r="BH14" s="54"/>
      <c r="BI14" s="107"/>
      <c r="BJ14" s="107"/>
      <c r="BK14" s="107"/>
      <c r="BL14" s="25"/>
      <c r="BM14" s="25"/>
      <c r="BN14" s="25"/>
      <c r="BO14" s="25"/>
      <c r="BP14" s="32"/>
      <c r="BQ14" s="180">
        <f t="shared" si="0"/>
        <v>22</v>
      </c>
    </row>
    <row r="15" spans="1:98" ht="15" customHeight="1" x14ac:dyDescent="0.25">
      <c r="A15" s="261"/>
      <c r="B15" s="274"/>
      <c r="C15" s="268"/>
      <c r="D15" s="45"/>
      <c r="E15" s="45">
        <v>3</v>
      </c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146"/>
      <c r="Q15" s="133"/>
      <c r="R15" s="52"/>
      <c r="S15" s="52">
        <v>1</v>
      </c>
      <c r="T15" s="52"/>
      <c r="U15" s="52"/>
      <c r="V15" s="11">
        <v>1</v>
      </c>
      <c r="W15" s="52"/>
      <c r="X15" s="52"/>
      <c r="Y15" s="52"/>
      <c r="Z15" s="52">
        <v>1</v>
      </c>
      <c r="AA15" s="52"/>
      <c r="AB15" s="15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50"/>
      <c r="BE15" s="54"/>
      <c r="BF15" s="54"/>
      <c r="BG15" s="54"/>
      <c r="BH15" s="54"/>
      <c r="BI15" s="25"/>
      <c r="BJ15" s="25"/>
      <c r="BK15" s="25"/>
      <c r="BL15" s="25"/>
      <c r="BM15" s="25"/>
      <c r="BN15" s="25"/>
      <c r="BO15" s="25"/>
      <c r="BP15" s="32"/>
      <c r="BQ15" s="180">
        <f t="shared" si="0"/>
        <v>3</v>
      </c>
      <c r="BT15" s="16"/>
    </row>
    <row r="16" spans="1:98" ht="15" customHeight="1" x14ac:dyDescent="0.25">
      <c r="A16" s="243">
        <v>6</v>
      </c>
      <c r="B16" s="278" t="s">
        <v>24</v>
      </c>
      <c r="C16" s="267">
        <v>4</v>
      </c>
      <c r="D16" s="45">
        <v>86</v>
      </c>
      <c r="E16" s="46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146"/>
      <c r="Q16" s="134">
        <v>3</v>
      </c>
      <c r="R16" s="48">
        <v>3</v>
      </c>
      <c r="S16" s="48">
        <v>3</v>
      </c>
      <c r="T16" s="48">
        <v>3</v>
      </c>
      <c r="U16" s="48">
        <v>3</v>
      </c>
      <c r="V16" s="48">
        <v>3</v>
      </c>
      <c r="W16" s="48">
        <v>3</v>
      </c>
      <c r="X16" s="48">
        <v>3</v>
      </c>
      <c r="Y16" s="48">
        <v>3</v>
      </c>
      <c r="Z16" s="114">
        <v>3</v>
      </c>
      <c r="AA16" s="48">
        <v>3</v>
      </c>
      <c r="AB16" s="48">
        <v>3</v>
      </c>
      <c r="AC16" s="48">
        <v>3</v>
      </c>
      <c r="AD16" s="114">
        <v>3</v>
      </c>
      <c r="AE16" s="48">
        <v>3</v>
      </c>
      <c r="AF16" s="48">
        <v>3</v>
      </c>
      <c r="AG16" s="48">
        <v>3</v>
      </c>
      <c r="AH16" s="48">
        <v>3</v>
      </c>
      <c r="AI16" s="48">
        <v>3</v>
      </c>
      <c r="AJ16" s="48">
        <v>3</v>
      </c>
      <c r="AK16" s="48">
        <v>3</v>
      </c>
      <c r="AL16" s="48">
        <v>3</v>
      </c>
      <c r="AM16" s="48">
        <v>3</v>
      </c>
      <c r="AN16" s="114">
        <v>3</v>
      </c>
      <c r="AO16" s="48">
        <v>3</v>
      </c>
      <c r="AP16" s="48">
        <v>3</v>
      </c>
      <c r="AQ16" s="48">
        <v>3</v>
      </c>
      <c r="AR16" s="48">
        <v>3</v>
      </c>
      <c r="AS16" s="48">
        <v>2</v>
      </c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50"/>
      <c r="BE16" s="54"/>
      <c r="BF16" s="54"/>
      <c r="BG16" s="54"/>
      <c r="BH16" s="54"/>
      <c r="BI16" s="25"/>
      <c r="BJ16" s="25"/>
      <c r="BK16" s="25"/>
      <c r="BL16" s="25"/>
      <c r="BM16" s="25"/>
      <c r="BN16" s="25"/>
      <c r="BO16" s="25"/>
      <c r="BP16" s="32"/>
      <c r="BQ16" s="180">
        <f t="shared" si="0"/>
        <v>86</v>
      </c>
    </row>
    <row r="17" spans="1:97" ht="15" customHeight="1" x14ac:dyDescent="0.25">
      <c r="A17" s="261"/>
      <c r="B17" s="274"/>
      <c r="C17" s="268"/>
      <c r="D17" s="45"/>
      <c r="E17" s="45">
        <v>14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47"/>
      <c r="Q17" s="137">
        <v>2</v>
      </c>
      <c r="R17" s="11"/>
      <c r="S17" s="11"/>
      <c r="T17" s="11"/>
      <c r="U17" s="11"/>
      <c r="V17" s="11">
        <v>2</v>
      </c>
      <c r="W17" s="11"/>
      <c r="X17" s="11"/>
      <c r="Y17" s="11"/>
      <c r="Z17" s="11"/>
      <c r="AA17" s="11"/>
      <c r="AB17" s="11">
        <v>3</v>
      </c>
      <c r="AC17" s="11"/>
      <c r="AD17" s="11"/>
      <c r="AE17" s="11"/>
      <c r="AF17" s="11"/>
      <c r="AG17" s="11">
        <v>2</v>
      </c>
      <c r="AH17" s="11"/>
      <c r="AI17" s="11">
        <v>2</v>
      </c>
      <c r="AJ17" s="11"/>
      <c r="AK17" s="11">
        <v>1</v>
      </c>
      <c r="AL17" s="11"/>
      <c r="AM17" s="11"/>
      <c r="AN17" s="11"/>
      <c r="AO17" s="11"/>
      <c r="AP17" s="11">
        <v>1</v>
      </c>
      <c r="AQ17" s="11"/>
      <c r="AR17" s="11">
        <v>1</v>
      </c>
      <c r="AS17" s="11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50"/>
      <c r="BE17" s="54"/>
      <c r="BF17" s="54"/>
      <c r="BG17" s="54"/>
      <c r="BH17" s="54"/>
      <c r="BI17" s="25"/>
      <c r="BJ17" s="25"/>
      <c r="BK17" s="25"/>
      <c r="BL17" s="25"/>
      <c r="BM17" s="25"/>
      <c r="BN17" s="25"/>
      <c r="BO17" s="25"/>
      <c r="BP17" s="32"/>
      <c r="BQ17" s="180">
        <f t="shared" si="0"/>
        <v>14</v>
      </c>
    </row>
    <row r="18" spans="1:97" ht="15" customHeight="1" x14ac:dyDescent="0.25">
      <c r="A18" s="243">
        <v>7</v>
      </c>
      <c r="B18" s="245" t="s">
        <v>50</v>
      </c>
      <c r="C18" s="280">
        <v>2</v>
      </c>
      <c r="D18" s="56">
        <v>38</v>
      </c>
      <c r="E18" s="56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47"/>
      <c r="Q18" s="138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4">
        <v>3</v>
      </c>
      <c r="AV18" s="115">
        <v>3</v>
      </c>
      <c r="AW18" s="14">
        <v>3</v>
      </c>
      <c r="AX18" s="14">
        <v>3</v>
      </c>
      <c r="AY18" s="115">
        <v>3</v>
      </c>
      <c r="AZ18" s="14">
        <v>3</v>
      </c>
      <c r="BA18" s="115">
        <v>3</v>
      </c>
      <c r="BB18" s="14">
        <v>3</v>
      </c>
      <c r="BC18" s="14">
        <v>3</v>
      </c>
      <c r="BD18" s="115">
        <v>3</v>
      </c>
      <c r="BE18" s="122">
        <v>4</v>
      </c>
      <c r="BF18" s="122">
        <v>5</v>
      </c>
      <c r="BG18" s="109"/>
      <c r="BH18" s="109"/>
      <c r="BI18" s="25"/>
      <c r="BJ18" s="25"/>
      <c r="BK18" s="25"/>
      <c r="BL18" s="25"/>
      <c r="BM18" s="25"/>
      <c r="BN18" s="25"/>
      <c r="BO18" s="25"/>
      <c r="BP18" s="32"/>
      <c r="BQ18" s="180">
        <f t="shared" si="0"/>
        <v>39</v>
      </c>
    </row>
    <row r="19" spans="1:97" ht="15" customHeight="1" x14ac:dyDescent="0.25">
      <c r="A19" s="261"/>
      <c r="B19" s="279"/>
      <c r="C19" s="281"/>
      <c r="D19" s="56"/>
      <c r="E19" s="56">
        <v>12</v>
      </c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47"/>
      <c r="Q19" s="138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8"/>
      <c r="AU19" s="17">
        <v>1</v>
      </c>
      <c r="AV19" s="17">
        <v>1</v>
      </c>
      <c r="AW19" s="17"/>
      <c r="AX19" s="17">
        <v>1</v>
      </c>
      <c r="AY19" s="11">
        <v>1</v>
      </c>
      <c r="AZ19" s="11">
        <v>1</v>
      </c>
      <c r="BA19" s="11">
        <v>1</v>
      </c>
      <c r="BB19" s="11"/>
      <c r="BC19" s="11">
        <v>2</v>
      </c>
      <c r="BD19" s="11"/>
      <c r="BE19" s="57">
        <v>2</v>
      </c>
      <c r="BF19" s="57">
        <v>2</v>
      </c>
      <c r="BG19" s="109"/>
      <c r="BH19" s="109"/>
      <c r="BI19" s="25"/>
      <c r="BJ19" s="25"/>
      <c r="BK19" s="25"/>
      <c r="BL19" s="25"/>
      <c r="BM19" s="25"/>
      <c r="BN19" s="25"/>
      <c r="BO19" s="25"/>
      <c r="BP19" s="32"/>
      <c r="BQ19" s="180">
        <f t="shared" si="0"/>
        <v>12</v>
      </c>
    </row>
    <row r="20" spans="1:97" ht="15" customHeight="1" x14ac:dyDescent="0.25">
      <c r="A20" s="243">
        <v>8</v>
      </c>
      <c r="B20" s="245" t="s">
        <v>52</v>
      </c>
      <c r="C20" s="247">
        <v>15</v>
      </c>
      <c r="D20" s="108">
        <v>295</v>
      </c>
      <c r="E20" s="108"/>
      <c r="F20" s="130">
        <v>32</v>
      </c>
      <c r="G20" s="130">
        <v>32</v>
      </c>
      <c r="H20" s="129">
        <v>27</v>
      </c>
      <c r="I20" s="130">
        <v>25</v>
      </c>
      <c r="J20" s="130">
        <v>25</v>
      </c>
      <c r="K20" s="129">
        <v>25</v>
      </c>
      <c r="L20" s="130">
        <v>25</v>
      </c>
      <c r="M20" s="130">
        <v>25</v>
      </c>
      <c r="N20" s="129">
        <v>25</v>
      </c>
      <c r="O20" s="131">
        <v>27</v>
      </c>
      <c r="P20" s="148">
        <v>27</v>
      </c>
      <c r="Q20" s="138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8"/>
      <c r="AU20" s="18"/>
      <c r="AV20" s="18"/>
      <c r="AW20" s="18"/>
      <c r="AX20" s="18"/>
      <c r="AY20" s="17"/>
      <c r="AZ20" s="17"/>
      <c r="BA20" s="17"/>
      <c r="BB20" s="17"/>
      <c r="BC20" s="17"/>
      <c r="BD20" s="17"/>
      <c r="BE20" s="109"/>
      <c r="BF20" s="109"/>
      <c r="BG20" s="109"/>
      <c r="BH20" s="109"/>
      <c r="BI20" s="107"/>
      <c r="BJ20" s="107"/>
      <c r="BK20" s="107"/>
      <c r="BL20" s="107"/>
      <c r="BM20" s="107"/>
      <c r="BN20" s="107"/>
      <c r="BO20" s="107"/>
      <c r="BP20" s="32"/>
      <c r="BQ20" s="180">
        <v>295</v>
      </c>
    </row>
    <row r="21" spans="1:97" ht="15" customHeight="1" thickBot="1" x14ac:dyDescent="0.3">
      <c r="A21" s="244"/>
      <c r="B21" s="246"/>
      <c r="C21" s="248"/>
      <c r="D21" s="207"/>
      <c r="E21" s="207">
        <v>80</v>
      </c>
      <c r="F21" s="208">
        <v>6</v>
      </c>
      <c r="G21" s="208">
        <v>6</v>
      </c>
      <c r="H21" s="208">
        <v>4</v>
      </c>
      <c r="I21" s="208">
        <v>7</v>
      </c>
      <c r="J21" s="208">
        <v>7</v>
      </c>
      <c r="K21" s="208">
        <v>6</v>
      </c>
      <c r="L21" s="208">
        <v>10</v>
      </c>
      <c r="M21" s="208">
        <v>10</v>
      </c>
      <c r="N21" s="208">
        <v>8</v>
      </c>
      <c r="O21" s="208">
        <v>8</v>
      </c>
      <c r="P21" s="209">
        <v>8</v>
      </c>
      <c r="Q21" s="234"/>
      <c r="R21" s="235"/>
      <c r="S21" s="235"/>
      <c r="T21" s="235"/>
      <c r="U21" s="235"/>
      <c r="V21" s="235"/>
      <c r="W21" s="235"/>
      <c r="X21" s="235"/>
      <c r="Y21" s="235"/>
      <c r="Z21" s="235"/>
      <c r="AA21" s="235"/>
      <c r="AB21" s="235"/>
      <c r="AC21" s="235"/>
      <c r="AD21" s="235"/>
      <c r="AE21" s="235"/>
      <c r="AF21" s="235"/>
      <c r="AG21" s="235"/>
      <c r="AH21" s="235"/>
      <c r="AI21" s="235"/>
      <c r="AJ21" s="235"/>
      <c r="AK21" s="235"/>
      <c r="AL21" s="235"/>
      <c r="AM21" s="235"/>
      <c r="AN21" s="235"/>
      <c r="AO21" s="235"/>
      <c r="AP21" s="235"/>
      <c r="AQ21" s="235"/>
      <c r="AR21" s="235"/>
      <c r="AS21" s="235"/>
      <c r="AT21" s="236"/>
      <c r="AU21" s="236"/>
      <c r="AV21" s="236"/>
      <c r="AW21" s="236"/>
      <c r="AX21" s="236"/>
      <c r="AY21" s="235"/>
      <c r="AZ21" s="235"/>
      <c r="BA21" s="235"/>
      <c r="BB21" s="235"/>
      <c r="BC21" s="235"/>
      <c r="BD21" s="235"/>
      <c r="BE21" s="237"/>
      <c r="BF21" s="237"/>
      <c r="BG21" s="237"/>
      <c r="BH21" s="237"/>
      <c r="BI21" s="38"/>
      <c r="BJ21" s="38"/>
      <c r="BK21" s="38"/>
      <c r="BL21" s="38"/>
      <c r="BM21" s="38"/>
      <c r="BN21" s="38"/>
      <c r="BO21" s="38"/>
      <c r="BP21" s="123"/>
      <c r="BQ21" s="181">
        <v>80</v>
      </c>
    </row>
    <row r="22" spans="1:97" s="6" customFormat="1" ht="15" customHeight="1" thickTop="1" thickBot="1" x14ac:dyDescent="0.3">
      <c r="A22" s="210"/>
      <c r="B22" s="211" t="s">
        <v>6</v>
      </c>
      <c r="C22" s="295"/>
      <c r="D22" s="296"/>
      <c r="E22" s="296"/>
      <c r="F22" s="296"/>
      <c r="G22" s="296"/>
      <c r="H22" s="296"/>
      <c r="I22" s="296"/>
      <c r="J22" s="296"/>
      <c r="K22" s="296"/>
      <c r="L22" s="296"/>
      <c r="M22" s="296"/>
      <c r="N22" s="296"/>
      <c r="O22" s="296"/>
      <c r="P22" s="297"/>
      <c r="Q22" s="298"/>
      <c r="R22" s="299"/>
      <c r="S22" s="299"/>
      <c r="T22" s="299"/>
      <c r="U22" s="299"/>
      <c r="V22" s="299"/>
      <c r="W22" s="299"/>
      <c r="X22" s="299"/>
      <c r="Y22" s="299"/>
      <c r="Z22" s="299"/>
      <c r="AA22" s="299"/>
      <c r="AB22" s="299"/>
      <c r="AC22" s="299"/>
      <c r="AD22" s="299"/>
      <c r="AE22" s="299"/>
      <c r="AF22" s="299"/>
      <c r="AG22" s="299"/>
      <c r="AH22" s="299"/>
      <c r="AI22" s="299"/>
      <c r="AJ22" s="299"/>
      <c r="AK22" s="299"/>
      <c r="AL22" s="299"/>
      <c r="AM22" s="299"/>
      <c r="AN22" s="299"/>
      <c r="AO22" s="299"/>
      <c r="AP22" s="299"/>
      <c r="AQ22" s="299"/>
      <c r="AR22" s="299"/>
      <c r="AS22" s="299"/>
      <c r="AT22" s="299"/>
      <c r="AU22" s="299"/>
      <c r="AV22" s="299"/>
      <c r="AW22" s="299"/>
      <c r="AX22" s="299"/>
      <c r="AY22" s="299"/>
      <c r="AZ22" s="299"/>
      <c r="BA22" s="299"/>
      <c r="BB22" s="299"/>
      <c r="BC22" s="299"/>
      <c r="BD22" s="299"/>
      <c r="BE22" s="299"/>
      <c r="BF22" s="299"/>
      <c r="BG22" s="299"/>
      <c r="BH22" s="299"/>
      <c r="BI22" s="299"/>
      <c r="BJ22" s="299"/>
      <c r="BK22" s="299"/>
      <c r="BL22" s="299"/>
      <c r="BM22" s="299"/>
      <c r="BN22" s="299"/>
      <c r="BO22" s="299"/>
      <c r="BP22" s="300"/>
      <c r="BQ22" s="232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</row>
    <row r="23" spans="1:97" ht="20.25" customHeight="1" thickTop="1" x14ac:dyDescent="0.25">
      <c r="A23" s="282">
        <v>9</v>
      </c>
      <c r="B23" s="283" t="s">
        <v>26</v>
      </c>
      <c r="C23" s="284">
        <v>2</v>
      </c>
      <c r="D23" s="27">
        <v>44</v>
      </c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198"/>
      <c r="Q23" s="238">
        <v>3</v>
      </c>
      <c r="R23" s="239">
        <v>3</v>
      </c>
      <c r="S23" s="239">
        <v>3</v>
      </c>
      <c r="T23" s="239">
        <v>3</v>
      </c>
      <c r="U23" s="188">
        <v>3</v>
      </c>
      <c r="V23" s="239">
        <v>3</v>
      </c>
      <c r="W23" s="239">
        <v>3</v>
      </c>
      <c r="X23" s="239">
        <v>3</v>
      </c>
      <c r="Y23" s="239">
        <v>3</v>
      </c>
      <c r="Z23" s="239">
        <v>3</v>
      </c>
      <c r="AA23" s="188">
        <v>3</v>
      </c>
      <c r="AB23" s="187">
        <v>3</v>
      </c>
      <c r="AC23" s="187">
        <v>3</v>
      </c>
      <c r="AD23" s="188">
        <v>2</v>
      </c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51"/>
      <c r="BE23" s="51"/>
      <c r="BF23" s="51"/>
      <c r="BG23" s="51"/>
      <c r="BH23" s="51"/>
      <c r="BI23" s="27"/>
      <c r="BJ23" s="27"/>
      <c r="BK23" s="27"/>
      <c r="BL23" s="27"/>
      <c r="BM23" s="27"/>
      <c r="BN23" s="27"/>
      <c r="BO23" s="27"/>
      <c r="BP23" s="124"/>
      <c r="BQ23" s="180">
        <f t="shared" si="0"/>
        <v>41</v>
      </c>
    </row>
    <row r="24" spans="1:97" ht="26.25" customHeight="1" x14ac:dyDescent="0.25">
      <c r="A24" s="250"/>
      <c r="B24" s="256"/>
      <c r="C24" s="254"/>
      <c r="D24" s="25"/>
      <c r="E24" s="25">
        <v>6</v>
      </c>
      <c r="F24" s="132"/>
      <c r="G24" s="132"/>
      <c r="H24" s="132"/>
      <c r="I24" s="132"/>
      <c r="J24" s="132"/>
      <c r="K24" s="132"/>
      <c r="L24" s="132"/>
      <c r="M24" s="132"/>
      <c r="N24" s="132"/>
      <c r="O24" s="132"/>
      <c r="P24" s="150"/>
      <c r="Q24" s="139">
        <v>2</v>
      </c>
      <c r="R24" s="58"/>
      <c r="S24" s="58"/>
      <c r="T24" s="58"/>
      <c r="U24" s="58"/>
      <c r="V24" s="58">
        <v>2</v>
      </c>
      <c r="W24" s="58"/>
      <c r="X24" s="58"/>
      <c r="Y24" s="58"/>
      <c r="Z24" s="58"/>
      <c r="AA24" s="58"/>
      <c r="AB24" s="22"/>
      <c r="AC24" s="22">
        <v>1</v>
      </c>
      <c r="AD24" s="22">
        <v>1</v>
      </c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54"/>
      <c r="BE24" s="54"/>
      <c r="BF24" s="54"/>
      <c r="BG24" s="54"/>
      <c r="BH24" s="54"/>
      <c r="BI24" s="25"/>
      <c r="BJ24" s="25"/>
      <c r="BK24" s="25"/>
      <c r="BL24" s="25"/>
      <c r="BM24" s="25"/>
      <c r="BN24" s="25"/>
      <c r="BO24" s="25"/>
      <c r="BP24" s="32"/>
      <c r="BQ24" s="180">
        <f t="shared" si="0"/>
        <v>6</v>
      </c>
    </row>
    <row r="25" spans="1:97" x14ac:dyDescent="0.25">
      <c r="A25" s="249">
        <v>10</v>
      </c>
      <c r="B25" s="255" t="s">
        <v>32</v>
      </c>
      <c r="C25" s="285">
        <v>2</v>
      </c>
      <c r="D25" s="25">
        <f>50-8</f>
        <v>42</v>
      </c>
      <c r="E25" s="25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49"/>
      <c r="Q25" s="29">
        <v>4</v>
      </c>
      <c r="R25" s="20">
        <v>4</v>
      </c>
      <c r="S25" s="116">
        <v>4</v>
      </c>
      <c r="T25" s="20">
        <v>4</v>
      </c>
      <c r="U25" s="20">
        <v>4</v>
      </c>
      <c r="V25" s="116">
        <v>4</v>
      </c>
      <c r="W25" s="20">
        <v>4</v>
      </c>
      <c r="X25" s="116">
        <v>4</v>
      </c>
      <c r="Y25" s="20">
        <v>4</v>
      </c>
      <c r="Z25" s="20">
        <v>4</v>
      </c>
      <c r="AA25" s="116">
        <v>2</v>
      </c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54"/>
      <c r="BE25" s="54"/>
      <c r="BF25" s="54"/>
      <c r="BG25" s="54"/>
      <c r="BH25" s="54"/>
      <c r="BI25" s="25"/>
      <c r="BJ25" s="25"/>
      <c r="BK25" s="25"/>
      <c r="BL25" s="25"/>
      <c r="BM25" s="25"/>
      <c r="BN25" s="25"/>
      <c r="BO25" s="25"/>
      <c r="BP25" s="32"/>
      <c r="BQ25" s="180">
        <f t="shared" si="0"/>
        <v>42</v>
      </c>
    </row>
    <row r="26" spans="1:97" x14ac:dyDescent="0.25">
      <c r="A26" s="250"/>
      <c r="B26" s="256"/>
      <c r="C26" s="286"/>
      <c r="D26" s="25"/>
      <c r="E26" s="25">
        <v>8</v>
      </c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49"/>
      <c r="Q26" s="23"/>
      <c r="R26" s="23">
        <v>2</v>
      </c>
      <c r="S26" s="23"/>
      <c r="T26" s="23"/>
      <c r="U26" s="23">
        <v>2</v>
      </c>
      <c r="V26" s="23"/>
      <c r="W26" s="23"/>
      <c r="X26" s="23">
        <v>2</v>
      </c>
      <c r="Y26" s="23"/>
      <c r="Z26" s="23">
        <v>2</v>
      </c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54"/>
      <c r="BE26" s="54"/>
      <c r="BF26" s="54"/>
      <c r="BG26" s="54"/>
      <c r="BH26" s="54"/>
      <c r="BI26" s="25"/>
      <c r="BJ26" s="25"/>
      <c r="BK26" s="25"/>
      <c r="BL26" s="25"/>
      <c r="BM26" s="25"/>
      <c r="BN26" s="25"/>
      <c r="BO26" s="25"/>
      <c r="BP26" s="32"/>
      <c r="BQ26" s="180">
        <f t="shared" si="0"/>
        <v>8</v>
      </c>
    </row>
    <row r="27" spans="1:97" x14ac:dyDescent="0.25">
      <c r="A27" s="249">
        <v>11</v>
      </c>
      <c r="B27" s="255" t="s">
        <v>29</v>
      </c>
      <c r="C27" s="257">
        <v>1</v>
      </c>
      <c r="D27" s="25">
        <v>17</v>
      </c>
      <c r="E27" s="25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49"/>
      <c r="Q27" s="29">
        <v>2</v>
      </c>
      <c r="R27" s="116">
        <v>2</v>
      </c>
      <c r="S27" s="20">
        <v>2</v>
      </c>
      <c r="T27" s="20">
        <v>2</v>
      </c>
      <c r="U27" s="116">
        <v>2</v>
      </c>
      <c r="V27" s="20">
        <v>2</v>
      </c>
      <c r="W27" s="116">
        <v>2</v>
      </c>
      <c r="X27" s="20">
        <v>2</v>
      </c>
      <c r="Y27" s="116">
        <v>1</v>
      </c>
      <c r="Z27" s="25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54"/>
      <c r="BE27" s="54"/>
      <c r="BF27" s="54"/>
      <c r="BG27" s="54"/>
      <c r="BH27" s="54"/>
      <c r="BI27" s="25"/>
      <c r="BJ27" s="25"/>
      <c r="BK27" s="25"/>
      <c r="BL27" s="25"/>
      <c r="BM27" s="25"/>
      <c r="BN27" s="25"/>
      <c r="BO27" s="25"/>
      <c r="BP27" s="32"/>
      <c r="BQ27" s="180">
        <f t="shared" si="0"/>
        <v>17</v>
      </c>
    </row>
    <row r="28" spans="1:97" x14ac:dyDescent="0.25">
      <c r="A28" s="250"/>
      <c r="B28" s="256"/>
      <c r="C28" s="253"/>
      <c r="D28" s="25"/>
      <c r="E28" s="25">
        <v>8</v>
      </c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49"/>
      <c r="Q28" s="23"/>
      <c r="R28" s="23">
        <v>2</v>
      </c>
      <c r="S28" s="23"/>
      <c r="T28" s="23">
        <v>3</v>
      </c>
      <c r="U28" s="23"/>
      <c r="V28" s="23">
        <v>1</v>
      </c>
      <c r="W28" s="23">
        <v>1</v>
      </c>
      <c r="X28" s="23"/>
      <c r="Y28" s="23">
        <v>1</v>
      </c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54"/>
      <c r="BE28" s="54"/>
      <c r="BF28" s="54"/>
      <c r="BG28" s="54"/>
      <c r="BH28" s="54"/>
      <c r="BI28" s="25"/>
      <c r="BJ28" s="25"/>
      <c r="BK28" s="25"/>
      <c r="BL28" s="25"/>
      <c r="BM28" s="25"/>
      <c r="BN28" s="25"/>
      <c r="BO28" s="25"/>
      <c r="BP28" s="32"/>
      <c r="BQ28" s="180">
        <f t="shared" si="0"/>
        <v>8</v>
      </c>
    </row>
    <row r="29" spans="1:97" x14ac:dyDescent="0.25">
      <c r="A29" s="249">
        <v>12</v>
      </c>
      <c r="B29" s="255" t="s">
        <v>31</v>
      </c>
      <c r="C29" s="258">
        <v>2</v>
      </c>
      <c r="D29" s="25">
        <f>50-11</f>
        <v>39</v>
      </c>
      <c r="E29" s="25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49"/>
      <c r="Q29" s="29">
        <v>4</v>
      </c>
      <c r="R29" s="116">
        <v>4</v>
      </c>
      <c r="S29" s="20">
        <v>4</v>
      </c>
      <c r="T29" s="20">
        <v>4</v>
      </c>
      <c r="U29" s="116">
        <v>4</v>
      </c>
      <c r="V29" s="20">
        <v>4</v>
      </c>
      <c r="W29" s="20">
        <v>4</v>
      </c>
      <c r="X29" s="116">
        <v>4</v>
      </c>
      <c r="Y29" s="20">
        <v>4</v>
      </c>
      <c r="Z29" s="116">
        <v>3</v>
      </c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54"/>
      <c r="BE29" s="54"/>
      <c r="BF29" s="54"/>
      <c r="BG29" s="54"/>
      <c r="BH29" s="54"/>
      <c r="BI29" s="25"/>
      <c r="BJ29" s="25"/>
      <c r="BK29" s="25"/>
      <c r="BL29" s="25"/>
      <c r="BM29" s="25"/>
      <c r="BN29" s="25"/>
      <c r="BO29" s="25"/>
      <c r="BP29" s="32"/>
      <c r="BQ29" s="180">
        <f t="shared" si="0"/>
        <v>39</v>
      </c>
    </row>
    <row r="30" spans="1:97" x14ac:dyDescent="0.25">
      <c r="A30" s="250"/>
      <c r="B30" s="256"/>
      <c r="C30" s="258"/>
      <c r="D30" s="25"/>
      <c r="E30" s="25">
        <v>11</v>
      </c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49"/>
      <c r="Q30" s="23">
        <v>1</v>
      </c>
      <c r="R30" s="23">
        <v>1</v>
      </c>
      <c r="S30" s="23"/>
      <c r="T30" s="23"/>
      <c r="U30" s="23">
        <v>3</v>
      </c>
      <c r="V30" s="23"/>
      <c r="W30" s="23">
        <v>3</v>
      </c>
      <c r="X30" s="23">
        <v>1</v>
      </c>
      <c r="Y30" s="23"/>
      <c r="Z30" s="23">
        <v>2</v>
      </c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54"/>
      <c r="BE30" s="54"/>
      <c r="BF30" s="54"/>
      <c r="BG30" s="54"/>
      <c r="BH30" s="54"/>
      <c r="BI30" s="25"/>
      <c r="BJ30" s="25"/>
      <c r="BK30" s="25"/>
      <c r="BL30" s="25"/>
      <c r="BM30" s="25"/>
      <c r="BN30" s="25"/>
      <c r="BO30" s="25"/>
      <c r="BP30" s="32"/>
      <c r="BQ30" s="180">
        <f t="shared" si="0"/>
        <v>11</v>
      </c>
    </row>
    <row r="31" spans="1:97" x14ac:dyDescent="0.25">
      <c r="A31" s="249">
        <v>13</v>
      </c>
      <c r="B31" s="255" t="s">
        <v>36</v>
      </c>
      <c r="C31" s="258">
        <v>2</v>
      </c>
      <c r="D31" s="25">
        <f>50-13</f>
        <v>37</v>
      </c>
      <c r="E31" s="25"/>
      <c r="F31" s="25"/>
      <c r="G31" s="107"/>
      <c r="H31" s="107"/>
      <c r="I31" s="107"/>
      <c r="J31" s="107"/>
      <c r="K31" s="107"/>
      <c r="L31" s="107"/>
      <c r="M31" s="107"/>
      <c r="N31" s="107"/>
      <c r="O31" s="107"/>
      <c r="P31" s="149"/>
      <c r="Q31" s="127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13"/>
      <c r="AM31" s="12"/>
      <c r="AN31" s="13"/>
      <c r="AO31" s="13"/>
      <c r="AP31" s="13"/>
      <c r="AQ31" s="13"/>
      <c r="AR31" s="13"/>
      <c r="AS31" s="13"/>
      <c r="AT31" s="21">
        <v>3</v>
      </c>
      <c r="AU31" s="26">
        <v>3</v>
      </c>
      <c r="AV31" s="119">
        <v>3</v>
      </c>
      <c r="AW31" s="26">
        <v>3</v>
      </c>
      <c r="AX31" s="26">
        <v>3</v>
      </c>
      <c r="AY31" s="119">
        <v>3</v>
      </c>
      <c r="AZ31" s="26">
        <v>3</v>
      </c>
      <c r="BA31" s="26">
        <v>3</v>
      </c>
      <c r="BB31" s="26">
        <v>3</v>
      </c>
      <c r="BC31" s="119">
        <v>3</v>
      </c>
      <c r="BD31" s="59">
        <v>3</v>
      </c>
      <c r="BE31" s="59">
        <v>2</v>
      </c>
      <c r="BF31" s="120">
        <v>2</v>
      </c>
      <c r="BG31" s="54"/>
      <c r="BH31" s="54"/>
      <c r="BI31" s="25"/>
      <c r="BJ31" s="25"/>
      <c r="BK31" s="25"/>
      <c r="BL31" s="25"/>
      <c r="BM31" s="25"/>
      <c r="BN31" s="25"/>
      <c r="BO31" s="25"/>
      <c r="BP31" s="32"/>
      <c r="BQ31" s="180">
        <f t="shared" si="0"/>
        <v>37</v>
      </c>
    </row>
    <row r="32" spans="1:97" x14ac:dyDescent="0.25">
      <c r="A32" s="250"/>
      <c r="B32" s="256"/>
      <c r="C32" s="258"/>
      <c r="D32" s="25"/>
      <c r="E32" s="25">
        <v>13</v>
      </c>
      <c r="F32" s="25"/>
      <c r="G32" s="107"/>
      <c r="H32" s="107"/>
      <c r="I32" s="107"/>
      <c r="J32" s="107"/>
      <c r="K32" s="107"/>
      <c r="L32" s="107"/>
      <c r="M32" s="107"/>
      <c r="N32" s="107"/>
      <c r="O32" s="107"/>
      <c r="P32" s="149"/>
      <c r="Q32" s="127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13"/>
      <c r="AM32" s="12"/>
      <c r="AN32" s="13"/>
      <c r="AO32" s="13"/>
      <c r="AP32" s="13"/>
      <c r="AQ32" s="13"/>
      <c r="AR32" s="13"/>
      <c r="AS32" s="13"/>
      <c r="AT32" s="22"/>
      <c r="AU32" s="23">
        <v>3</v>
      </c>
      <c r="AV32" s="23"/>
      <c r="AW32" s="23"/>
      <c r="AX32" s="22">
        <v>3</v>
      </c>
      <c r="AY32" s="22"/>
      <c r="AZ32" s="22"/>
      <c r="BA32" s="22"/>
      <c r="BB32" s="22">
        <v>2</v>
      </c>
      <c r="BC32" s="22">
        <v>2</v>
      </c>
      <c r="BD32" s="60"/>
      <c r="BE32" s="60">
        <v>1</v>
      </c>
      <c r="BF32" s="60">
        <v>2</v>
      </c>
      <c r="BG32" s="54"/>
      <c r="BH32" s="54"/>
      <c r="BI32" s="25"/>
      <c r="BJ32" s="25"/>
      <c r="BK32" s="25"/>
      <c r="BL32" s="25"/>
      <c r="BM32" s="25"/>
      <c r="BN32" s="25"/>
      <c r="BO32" s="25"/>
      <c r="BP32" s="32"/>
      <c r="BQ32" s="180">
        <f t="shared" si="0"/>
        <v>13</v>
      </c>
    </row>
    <row r="33" spans="1:69" x14ac:dyDescent="0.25">
      <c r="A33" s="249">
        <v>14</v>
      </c>
      <c r="B33" s="255" t="s">
        <v>42</v>
      </c>
      <c r="C33" s="258">
        <v>1</v>
      </c>
      <c r="D33" s="25">
        <v>17</v>
      </c>
      <c r="E33" s="25"/>
      <c r="F33" s="25"/>
      <c r="G33" s="107"/>
      <c r="H33" s="107"/>
      <c r="I33" s="107"/>
      <c r="J33" s="107"/>
      <c r="K33" s="107"/>
      <c r="L33" s="107"/>
      <c r="M33" s="107"/>
      <c r="N33" s="107"/>
      <c r="O33" s="107"/>
      <c r="P33" s="149"/>
      <c r="Q33" s="127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6">
        <v>2</v>
      </c>
      <c r="AM33" s="119">
        <v>2</v>
      </c>
      <c r="AN33" s="26">
        <v>2</v>
      </c>
      <c r="AO33" s="119">
        <v>2</v>
      </c>
      <c r="AP33" s="26">
        <v>2</v>
      </c>
      <c r="AQ33" s="26">
        <v>2</v>
      </c>
      <c r="AR33" s="119">
        <v>2</v>
      </c>
      <c r="AS33" s="26">
        <v>2</v>
      </c>
      <c r="AT33" s="116">
        <v>1</v>
      </c>
      <c r="AU33" s="13"/>
      <c r="AV33" s="25"/>
      <c r="AW33" s="24"/>
      <c r="AX33" s="24"/>
      <c r="AY33" s="25"/>
      <c r="AZ33" s="25"/>
      <c r="BA33" s="25"/>
      <c r="BB33" s="25"/>
      <c r="BC33" s="25"/>
      <c r="BD33" s="54"/>
      <c r="BE33" s="54"/>
      <c r="BF33" s="54"/>
      <c r="BG33" s="54"/>
      <c r="BH33" s="54"/>
      <c r="BI33" s="25"/>
      <c r="BJ33" s="25"/>
      <c r="BK33" s="25"/>
      <c r="BL33" s="25"/>
      <c r="BM33" s="25"/>
      <c r="BN33" s="25"/>
      <c r="BO33" s="25"/>
      <c r="BP33" s="32"/>
      <c r="BQ33" s="180">
        <f t="shared" si="0"/>
        <v>17</v>
      </c>
    </row>
    <row r="34" spans="1:69" x14ac:dyDescent="0.25">
      <c r="A34" s="250"/>
      <c r="B34" s="256"/>
      <c r="C34" s="258"/>
      <c r="D34" s="25"/>
      <c r="E34" s="25">
        <v>8</v>
      </c>
      <c r="F34" s="25"/>
      <c r="G34" s="107"/>
      <c r="H34" s="107"/>
      <c r="I34" s="107"/>
      <c r="J34" s="107"/>
      <c r="K34" s="107"/>
      <c r="L34" s="107"/>
      <c r="M34" s="107"/>
      <c r="N34" s="107"/>
      <c r="O34" s="107"/>
      <c r="P34" s="149"/>
      <c r="Q34" s="127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3"/>
      <c r="AM34" s="23">
        <v>2</v>
      </c>
      <c r="AN34" s="23"/>
      <c r="AO34" s="22">
        <v>2</v>
      </c>
      <c r="AP34" s="22"/>
      <c r="AQ34" s="22">
        <v>2</v>
      </c>
      <c r="AR34" s="22"/>
      <c r="AS34" s="22">
        <v>2</v>
      </c>
      <c r="AT34" s="22"/>
      <c r="AU34" s="13"/>
      <c r="AV34" s="25"/>
      <c r="AW34" s="25"/>
      <c r="AX34" s="25"/>
      <c r="AY34" s="25"/>
      <c r="AZ34" s="25"/>
      <c r="BA34" s="25"/>
      <c r="BB34" s="25"/>
      <c r="BC34" s="25"/>
      <c r="BD34" s="54"/>
      <c r="BE34" s="54"/>
      <c r="BF34" s="54"/>
      <c r="BG34" s="54"/>
      <c r="BH34" s="54"/>
      <c r="BI34" s="25"/>
      <c r="BJ34" s="25"/>
      <c r="BK34" s="25"/>
      <c r="BL34" s="25"/>
      <c r="BM34" s="25"/>
      <c r="BN34" s="25"/>
      <c r="BO34" s="25"/>
      <c r="BP34" s="32"/>
      <c r="BQ34" s="180">
        <f t="shared" si="0"/>
        <v>8</v>
      </c>
    </row>
    <row r="35" spans="1:69" x14ac:dyDescent="0.25">
      <c r="A35" s="249">
        <v>15</v>
      </c>
      <c r="B35" s="255" t="s">
        <v>33</v>
      </c>
      <c r="C35" s="276">
        <v>1</v>
      </c>
      <c r="D35" s="25">
        <v>18</v>
      </c>
      <c r="E35" s="25"/>
      <c r="F35" s="25"/>
      <c r="G35" s="107"/>
      <c r="H35" s="107"/>
      <c r="I35" s="107"/>
      <c r="J35" s="107"/>
      <c r="K35" s="107"/>
      <c r="L35" s="107"/>
      <c r="M35" s="107"/>
      <c r="N35" s="107"/>
      <c r="O35" s="107"/>
      <c r="P35" s="149"/>
      <c r="Q35" s="127"/>
      <c r="R35" s="24"/>
      <c r="S35" s="24"/>
      <c r="T35" s="24"/>
      <c r="U35" s="24"/>
      <c r="V35" s="24"/>
      <c r="W35" s="24"/>
      <c r="X35" s="24"/>
      <c r="Y35" s="24"/>
      <c r="Z35" s="28"/>
      <c r="AA35" s="13"/>
      <c r="AB35" s="29">
        <v>2</v>
      </c>
      <c r="AC35" s="119">
        <v>2</v>
      </c>
      <c r="AD35" s="29">
        <v>2</v>
      </c>
      <c r="AE35" s="29">
        <v>2</v>
      </c>
      <c r="AF35" s="119">
        <v>2</v>
      </c>
      <c r="AG35" s="29">
        <v>2</v>
      </c>
      <c r="AH35" s="119">
        <v>2</v>
      </c>
      <c r="AI35" s="29">
        <v>2</v>
      </c>
      <c r="AJ35" s="119">
        <v>2</v>
      </c>
      <c r="AK35" s="12"/>
      <c r="AL35" s="24"/>
      <c r="AM35" s="24"/>
      <c r="AN35" s="24"/>
      <c r="AO35" s="24"/>
      <c r="AP35" s="25"/>
      <c r="AQ35" s="25"/>
      <c r="AR35" s="25"/>
      <c r="AS35" s="25"/>
      <c r="AT35" s="25"/>
      <c r="AU35" s="25"/>
      <c r="AV35" s="25"/>
      <c r="AW35" s="25"/>
      <c r="AX35" s="25"/>
      <c r="AY35" s="25"/>
      <c r="AZ35" s="25"/>
      <c r="BA35" s="25"/>
      <c r="BB35" s="25"/>
      <c r="BC35" s="25"/>
      <c r="BD35" s="54"/>
      <c r="BE35" s="54"/>
      <c r="BF35" s="54"/>
      <c r="BG35" s="54"/>
      <c r="BH35" s="54"/>
      <c r="BI35" s="25"/>
      <c r="BJ35" s="25"/>
      <c r="BK35" s="25"/>
      <c r="BL35" s="25"/>
      <c r="BM35" s="25"/>
      <c r="BN35" s="25"/>
      <c r="BO35" s="25"/>
      <c r="BP35" s="32"/>
      <c r="BQ35" s="180">
        <f t="shared" si="0"/>
        <v>18</v>
      </c>
    </row>
    <row r="36" spans="1:69" x14ac:dyDescent="0.25">
      <c r="A36" s="250"/>
      <c r="B36" s="256"/>
      <c r="C36" s="277"/>
      <c r="D36" s="25"/>
      <c r="E36" s="25">
        <v>7</v>
      </c>
      <c r="F36" s="25"/>
      <c r="G36" s="107"/>
      <c r="H36" s="107"/>
      <c r="I36" s="107"/>
      <c r="J36" s="107"/>
      <c r="K36" s="107"/>
      <c r="L36" s="107"/>
      <c r="M36" s="107"/>
      <c r="N36" s="107"/>
      <c r="O36" s="107"/>
      <c r="P36" s="149"/>
      <c r="Q36" s="127"/>
      <c r="R36" s="24"/>
      <c r="S36" s="24"/>
      <c r="T36" s="24"/>
      <c r="U36" s="24"/>
      <c r="V36" s="24"/>
      <c r="W36" s="24"/>
      <c r="X36" s="24"/>
      <c r="Y36" s="24"/>
      <c r="Z36" s="28"/>
      <c r="AA36" s="13"/>
      <c r="AB36" s="23"/>
      <c r="AC36" s="23">
        <v>2</v>
      </c>
      <c r="AD36" s="23"/>
      <c r="AE36" s="23">
        <v>2</v>
      </c>
      <c r="AF36" s="23"/>
      <c r="AG36" s="23">
        <v>1</v>
      </c>
      <c r="AH36" s="23"/>
      <c r="AI36" s="23"/>
      <c r="AJ36" s="23">
        <v>2</v>
      </c>
      <c r="AK36" s="24"/>
      <c r="AL36" s="24"/>
      <c r="AM36" s="24"/>
      <c r="AN36" s="24"/>
      <c r="AO36" s="24"/>
      <c r="AP36" s="25"/>
      <c r="AQ36" s="25"/>
      <c r="AR36" s="25"/>
      <c r="AS36" s="25"/>
      <c r="AT36" s="25"/>
      <c r="AU36" s="25"/>
      <c r="AV36" s="25"/>
      <c r="AW36" s="25"/>
      <c r="AX36" s="25"/>
      <c r="AY36" s="25"/>
      <c r="AZ36" s="25"/>
      <c r="BA36" s="25"/>
      <c r="BB36" s="25"/>
      <c r="BC36" s="25"/>
      <c r="BD36" s="54"/>
      <c r="BE36" s="54"/>
      <c r="BF36" s="54"/>
      <c r="BG36" s="54"/>
      <c r="BH36" s="54"/>
      <c r="BI36" s="25"/>
      <c r="BJ36" s="25"/>
      <c r="BK36" s="25"/>
      <c r="BL36" s="25"/>
      <c r="BM36" s="25"/>
      <c r="BN36" s="25"/>
      <c r="BO36" s="25"/>
      <c r="BP36" s="32"/>
      <c r="BQ36" s="180">
        <f t="shared" si="0"/>
        <v>7</v>
      </c>
    </row>
    <row r="37" spans="1:69" x14ac:dyDescent="0.25">
      <c r="A37" s="249">
        <v>16</v>
      </c>
      <c r="B37" s="255" t="s">
        <v>34</v>
      </c>
      <c r="C37" s="276">
        <v>2</v>
      </c>
      <c r="D37" s="25">
        <v>42</v>
      </c>
      <c r="E37" s="25"/>
      <c r="F37" s="25"/>
      <c r="G37" s="107"/>
      <c r="H37" s="107"/>
      <c r="I37" s="107"/>
      <c r="J37" s="107"/>
      <c r="K37" s="107"/>
      <c r="L37" s="107"/>
      <c r="M37" s="107"/>
      <c r="N37" s="107"/>
      <c r="O37" s="107"/>
      <c r="P37" s="149"/>
      <c r="Q37" s="127"/>
      <c r="R37" s="24"/>
      <c r="S37" s="24"/>
      <c r="T37" s="24"/>
      <c r="U37" s="24"/>
      <c r="V37" s="24"/>
      <c r="W37" s="24"/>
      <c r="X37" s="24"/>
      <c r="Y37" s="24"/>
      <c r="Z37" s="28"/>
      <c r="AA37" s="13"/>
      <c r="AB37" s="30">
        <v>4</v>
      </c>
      <c r="AC37" s="30">
        <v>4</v>
      </c>
      <c r="AD37" s="119">
        <v>4</v>
      </c>
      <c r="AE37" s="30">
        <v>4</v>
      </c>
      <c r="AF37" s="30">
        <v>4</v>
      </c>
      <c r="AG37" s="119">
        <v>4</v>
      </c>
      <c r="AH37" s="30">
        <v>4</v>
      </c>
      <c r="AI37" s="119">
        <v>4</v>
      </c>
      <c r="AJ37" s="30">
        <v>4</v>
      </c>
      <c r="AK37" s="119">
        <v>6</v>
      </c>
      <c r="AL37" s="13"/>
      <c r="AM37" s="25"/>
      <c r="AN37" s="24"/>
      <c r="AO37" s="24"/>
      <c r="AP37" s="25"/>
      <c r="AQ37" s="25"/>
      <c r="AR37" s="25"/>
      <c r="AS37" s="25"/>
      <c r="AT37" s="25"/>
      <c r="AU37" s="25"/>
      <c r="AV37" s="25"/>
      <c r="AW37" s="25"/>
      <c r="AX37" s="25"/>
      <c r="AY37" s="25"/>
      <c r="AZ37" s="25"/>
      <c r="BA37" s="25"/>
      <c r="BB37" s="25"/>
      <c r="BC37" s="25"/>
      <c r="BD37" s="54"/>
      <c r="BE37" s="54"/>
      <c r="BF37" s="54"/>
      <c r="BG37" s="54"/>
      <c r="BH37" s="54"/>
      <c r="BI37" s="25"/>
      <c r="BJ37" s="25"/>
      <c r="BK37" s="25"/>
      <c r="BL37" s="25"/>
      <c r="BM37" s="25"/>
      <c r="BN37" s="25"/>
      <c r="BO37" s="25"/>
      <c r="BP37" s="32"/>
      <c r="BQ37" s="180">
        <f t="shared" si="0"/>
        <v>42</v>
      </c>
    </row>
    <row r="38" spans="1:69" x14ac:dyDescent="0.25">
      <c r="A38" s="250"/>
      <c r="B38" s="256"/>
      <c r="C38" s="277"/>
      <c r="D38" s="25"/>
      <c r="E38" s="25">
        <v>8</v>
      </c>
      <c r="F38" s="25"/>
      <c r="G38" s="107"/>
      <c r="H38" s="107"/>
      <c r="I38" s="107"/>
      <c r="J38" s="107"/>
      <c r="K38" s="107"/>
      <c r="L38" s="107"/>
      <c r="M38" s="107"/>
      <c r="N38" s="107"/>
      <c r="O38" s="107"/>
      <c r="P38" s="149"/>
      <c r="Q38" s="127"/>
      <c r="R38" s="24"/>
      <c r="S38" s="24"/>
      <c r="T38" s="24"/>
      <c r="U38" s="24"/>
      <c r="V38" s="24"/>
      <c r="W38" s="24"/>
      <c r="X38" s="24"/>
      <c r="Y38" s="24"/>
      <c r="Z38" s="28"/>
      <c r="AA38" s="13"/>
      <c r="AB38" s="23"/>
      <c r="AC38" s="23"/>
      <c r="AD38" s="23">
        <v>2</v>
      </c>
      <c r="AE38" s="23"/>
      <c r="AF38" s="23">
        <v>2</v>
      </c>
      <c r="AG38" s="23"/>
      <c r="AH38" s="23">
        <v>2</v>
      </c>
      <c r="AI38" s="23"/>
      <c r="AJ38" s="23"/>
      <c r="AK38" s="23">
        <v>2</v>
      </c>
      <c r="AL38" s="25"/>
      <c r="AM38" s="25"/>
      <c r="AN38" s="24"/>
      <c r="AO38" s="24"/>
      <c r="AP38" s="25"/>
      <c r="AQ38" s="25"/>
      <c r="AR38" s="25"/>
      <c r="AS38" s="25"/>
      <c r="AT38" s="25"/>
      <c r="AU38" s="25"/>
      <c r="AV38" s="25"/>
      <c r="AW38" s="25"/>
      <c r="AX38" s="25"/>
      <c r="AY38" s="25"/>
      <c r="AZ38" s="25"/>
      <c r="BA38" s="25"/>
      <c r="BB38" s="25"/>
      <c r="BC38" s="25"/>
      <c r="BD38" s="54"/>
      <c r="BE38" s="54"/>
      <c r="BF38" s="54"/>
      <c r="BG38" s="54"/>
      <c r="BH38" s="54"/>
      <c r="BI38" s="25"/>
      <c r="BJ38" s="25"/>
      <c r="BK38" s="25"/>
      <c r="BL38" s="25"/>
      <c r="BM38" s="25"/>
      <c r="BN38" s="25"/>
      <c r="BO38" s="25"/>
      <c r="BP38" s="32"/>
      <c r="BQ38" s="180">
        <f t="shared" si="0"/>
        <v>8</v>
      </c>
    </row>
    <row r="39" spans="1:69" x14ac:dyDescent="0.25">
      <c r="A39" s="249">
        <v>17</v>
      </c>
      <c r="B39" s="255" t="s">
        <v>38</v>
      </c>
      <c r="C39" s="253">
        <v>1</v>
      </c>
      <c r="D39" s="31">
        <f>25-4</f>
        <v>21</v>
      </c>
      <c r="E39" s="31"/>
      <c r="F39" s="25"/>
      <c r="G39" s="107"/>
      <c r="H39" s="107"/>
      <c r="I39" s="107"/>
      <c r="J39" s="107"/>
      <c r="K39" s="107"/>
      <c r="L39" s="107"/>
      <c r="M39" s="107"/>
      <c r="N39" s="107"/>
      <c r="O39" s="107"/>
      <c r="P39" s="149"/>
      <c r="Q39" s="127"/>
      <c r="R39" s="24"/>
      <c r="S39" s="24"/>
      <c r="T39" s="24"/>
      <c r="U39" s="24"/>
      <c r="V39" s="24"/>
      <c r="W39" s="24"/>
      <c r="X39" s="24"/>
      <c r="Y39" s="24"/>
      <c r="Z39" s="28"/>
      <c r="AA39" s="13"/>
      <c r="AB39" s="26">
        <v>2</v>
      </c>
      <c r="AC39" s="26">
        <v>2</v>
      </c>
      <c r="AD39" s="119">
        <v>2</v>
      </c>
      <c r="AE39" s="26">
        <v>2</v>
      </c>
      <c r="AF39" s="26">
        <v>2</v>
      </c>
      <c r="AG39" s="119">
        <v>2</v>
      </c>
      <c r="AH39" s="26">
        <v>2</v>
      </c>
      <c r="AI39" s="119">
        <v>2</v>
      </c>
      <c r="AJ39" s="26">
        <v>2</v>
      </c>
      <c r="AK39" s="119">
        <v>3</v>
      </c>
      <c r="AL39" s="13"/>
      <c r="AM39" s="25"/>
      <c r="AN39" s="24"/>
      <c r="AO39" s="24"/>
      <c r="AP39" s="25"/>
      <c r="AQ39" s="25"/>
      <c r="AR39" s="25"/>
      <c r="AS39" s="25"/>
      <c r="AT39" s="25"/>
      <c r="AU39" s="25"/>
      <c r="AV39" s="25"/>
      <c r="AW39" s="25"/>
      <c r="AX39" s="25"/>
      <c r="AY39" s="25"/>
      <c r="AZ39" s="25"/>
      <c r="BA39" s="25"/>
      <c r="BB39" s="25"/>
      <c r="BC39" s="25"/>
      <c r="BD39" s="54"/>
      <c r="BE39" s="54"/>
      <c r="BF39" s="54"/>
      <c r="BG39" s="54"/>
      <c r="BH39" s="54"/>
      <c r="BI39" s="25"/>
      <c r="BJ39" s="25"/>
      <c r="BK39" s="25"/>
      <c r="BL39" s="25"/>
      <c r="BM39" s="25"/>
      <c r="BN39" s="25"/>
      <c r="BO39" s="25"/>
      <c r="BP39" s="32"/>
      <c r="BQ39" s="180">
        <f t="shared" si="0"/>
        <v>21</v>
      </c>
    </row>
    <row r="40" spans="1:69" x14ac:dyDescent="0.25">
      <c r="A40" s="250"/>
      <c r="B40" s="256"/>
      <c r="C40" s="254"/>
      <c r="D40" s="31"/>
      <c r="E40" s="31">
        <v>4</v>
      </c>
      <c r="F40" s="25"/>
      <c r="G40" s="107"/>
      <c r="H40" s="107"/>
      <c r="I40" s="107"/>
      <c r="J40" s="107"/>
      <c r="K40" s="107"/>
      <c r="L40" s="107"/>
      <c r="M40" s="107"/>
      <c r="N40" s="107"/>
      <c r="O40" s="107"/>
      <c r="P40" s="149"/>
      <c r="Q40" s="127"/>
      <c r="R40" s="24"/>
      <c r="S40" s="24"/>
      <c r="T40" s="24"/>
      <c r="U40" s="24"/>
      <c r="V40" s="24"/>
      <c r="W40" s="24"/>
      <c r="X40" s="24"/>
      <c r="Y40" s="24"/>
      <c r="Z40" s="28"/>
      <c r="AA40" s="13"/>
      <c r="AB40" s="23"/>
      <c r="AC40" s="23"/>
      <c r="AD40" s="23">
        <v>1</v>
      </c>
      <c r="AE40" s="23"/>
      <c r="AF40" s="23">
        <v>1</v>
      </c>
      <c r="AG40" s="23"/>
      <c r="AH40" s="23"/>
      <c r="AI40" s="23">
        <v>1</v>
      </c>
      <c r="AJ40" s="23"/>
      <c r="AK40" s="23">
        <v>1</v>
      </c>
      <c r="AL40" s="24"/>
      <c r="AM40" s="24"/>
      <c r="AN40" s="24"/>
      <c r="AO40" s="24"/>
      <c r="AP40" s="25"/>
      <c r="AQ40" s="25"/>
      <c r="AR40" s="25"/>
      <c r="AS40" s="25"/>
      <c r="AT40" s="25"/>
      <c r="AU40" s="25"/>
      <c r="AV40" s="25"/>
      <c r="AW40" s="25"/>
      <c r="AX40" s="25"/>
      <c r="AY40" s="25"/>
      <c r="AZ40" s="25"/>
      <c r="BA40" s="25"/>
      <c r="BB40" s="25"/>
      <c r="BC40" s="25"/>
      <c r="BD40" s="54"/>
      <c r="BE40" s="54"/>
      <c r="BF40" s="54"/>
      <c r="BG40" s="54"/>
      <c r="BH40" s="54"/>
      <c r="BI40" s="25"/>
      <c r="BJ40" s="25"/>
      <c r="BK40" s="25"/>
      <c r="BL40" s="25"/>
      <c r="BM40" s="25"/>
      <c r="BN40" s="25"/>
      <c r="BO40" s="25"/>
      <c r="BP40" s="32"/>
      <c r="BQ40" s="180">
        <f t="shared" si="0"/>
        <v>4</v>
      </c>
    </row>
    <row r="41" spans="1:69" ht="24" customHeight="1" x14ac:dyDescent="0.25">
      <c r="A41" s="249">
        <v>18</v>
      </c>
      <c r="B41" s="255" t="s">
        <v>30</v>
      </c>
      <c r="C41" s="253">
        <v>1</v>
      </c>
      <c r="D41" s="31">
        <v>18</v>
      </c>
      <c r="E41" s="31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51"/>
      <c r="Q41" s="140"/>
      <c r="R41" s="13"/>
      <c r="S41" s="13"/>
      <c r="T41" s="13"/>
      <c r="U41" s="13"/>
      <c r="V41" s="12"/>
      <c r="W41" s="13"/>
      <c r="X41" s="13"/>
      <c r="Y41" s="13"/>
      <c r="Z41" s="13"/>
      <c r="AA41" s="13"/>
      <c r="AB41" s="26">
        <v>2</v>
      </c>
      <c r="AC41" s="116">
        <v>2</v>
      </c>
      <c r="AD41" s="21">
        <v>2</v>
      </c>
      <c r="AE41" s="21">
        <v>2</v>
      </c>
      <c r="AF41" s="116">
        <v>2</v>
      </c>
      <c r="AG41" s="21">
        <v>2</v>
      </c>
      <c r="AH41" s="116">
        <v>2</v>
      </c>
      <c r="AI41" s="21">
        <v>2</v>
      </c>
      <c r="AJ41" s="116">
        <v>2</v>
      </c>
      <c r="AK41" s="25"/>
      <c r="AL41" s="25"/>
      <c r="AM41" s="24"/>
      <c r="AN41" s="24"/>
      <c r="AO41" s="24"/>
      <c r="AP41" s="25"/>
      <c r="AQ41" s="25"/>
      <c r="AR41" s="25"/>
      <c r="AS41" s="25"/>
      <c r="AT41" s="25"/>
      <c r="AU41" s="25"/>
      <c r="AV41" s="25"/>
      <c r="AW41" s="25"/>
      <c r="AX41" s="25"/>
      <c r="AY41" s="25"/>
      <c r="AZ41" s="25"/>
      <c r="BA41" s="25"/>
      <c r="BB41" s="25"/>
      <c r="BC41" s="25"/>
      <c r="BD41" s="54"/>
      <c r="BE41" s="54"/>
      <c r="BF41" s="54"/>
      <c r="BG41" s="54"/>
      <c r="BH41" s="54"/>
      <c r="BI41" s="25"/>
      <c r="BJ41" s="25"/>
      <c r="BK41" s="25"/>
      <c r="BL41" s="25"/>
      <c r="BM41" s="25"/>
      <c r="BN41" s="25"/>
      <c r="BO41" s="25"/>
      <c r="BP41" s="32"/>
      <c r="BQ41" s="180">
        <f>SUM(AB41:BP41)</f>
        <v>18</v>
      </c>
    </row>
    <row r="42" spans="1:69" x14ac:dyDescent="0.25">
      <c r="A42" s="250"/>
      <c r="B42" s="256"/>
      <c r="C42" s="254"/>
      <c r="D42" s="31"/>
      <c r="E42" s="31">
        <v>7</v>
      </c>
      <c r="F42" s="25"/>
      <c r="G42" s="107"/>
      <c r="H42" s="107"/>
      <c r="I42" s="107"/>
      <c r="J42" s="107"/>
      <c r="K42" s="107"/>
      <c r="L42" s="107"/>
      <c r="M42" s="107"/>
      <c r="N42" s="107"/>
      <c r="O42" s="107"/>
      <c r="P42" s="149"/>
      <c r="Q42" s="127"/>
      <c r="R42" s="24"/>
      <c r="S42" s="24"/>
      <c r="T42" s="24"/>
      <c r="U42" s="24"/>
      <c r="V42" s="24"/>
      <c r="W42" s="24"/>
      <c r="X42" s="24"/>
      <c r="Y42" s="24"/>
      <c r="Z42" s="28"/>
      <c r="AA42" s="13"/>
      <c r="AB42" s="23"/>
      <c r="AC42" s="23">
        <v>1</v>
      </c>
      <c r="AD42" s="23"/>
      <c r="AE42" s="23">
        <v>2</v>
      </c>
      <c r="AF42" s="23"/>
      <c r="AG42" s="23">
        <v>2</v>
      </c>
      <c r="AH42" s="23"/>
      <c r="AI42" s="23">
        <v>2</v>
      </c>
      <c r="AJ42" s="23"/>
      <c r="AK42" s="24"/>
      <c r="AL42" s="24"/>
      <c r="AM42" s="24"/>
      <c r="AN42" s="24"/>
      <c r="AO42" s="24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5"/>
      <c r="BB42" s="25"/>
      <c r="BC42" s="25"/>
      <c r="BD42" s="54"/>
      <c r="BE42" s="54"/>
      <c r="BF42" s="54"/>
      <c r="BG42" s="54"/>
      <c r="BH42" s="54"/>
      <c r="BI42" s="25"/>
      <c r="BJ42" s="25"/>
      <c r="BK42" s="25"/>
      <c r="BL42" s="25"/>
      <c r="BM42" s="25"/>
      <c r="BN42" s="25"/>
      <c r="BO42" s="25"/>
      <c r="BP42" s="32"/>
      <c r="BQ42" s="180">
        <f t="shared" ref="BQ42:BQ71" si="1">SUM(F42:BP42)</f>
        <v>7</v>
      </c>
    </row>
    <row r="43" spans="1:69" x14ac:dyDescent="0.25">
      <c r="A43" s="249">
        <v>19</v>
      </c>
      <c r="B43" s="255" t="s">
        <v>37</v>
      </c>
      <c r="C43" s="253">
        <v>2</v>
      </c>
      <c r="D43" s="31">
        <f>50-12</f>
        <v>38</v>
      </c>
      <c r="E43" s="31"/>
      <c r="F43" s="25"/>
      <c r="G43" s="107"/>
      <c r="H43" s="107"/>
      <c r="I43" s="107"/>
      <c r="J43" s="107"/>
      <c r="K43" s="107"/>
      <c r="L43" s="107"/>
      <c r="M43" s="107"/>
      <c r="N43" s="107"/>
      <c r="O43" s="107"/>
      <c r="P43" s="149"/>
      <c r="Q43" s="127"/>
      <c r="R43" s="25"/>
      <c r="S43" s="25"/>
      <c r="T43" s="25"/>
      <c r="U43" s="25"/>
      <c r="V43" s="25"/>
      <c r="W43" s="25"/>
      <c r="X43" s="25"/>
      <c r="Y43" s="25"/>
      <c r="Z43" s="32"/>
      <c r="AA43" s="13"/>
      <c r="AB43" s="26">
        <v>4</v>
      </c>
      <c r="AC43" s="21">
        <v>4</v>
      </c>
      <c r="AD43" s="116">
        <v>4</v>
      </c>
      <c r="AE43" s="21">
        <v>4</v>
      </c>
      <c r="AF43" s="116">
        <v>4</v>
      </c>
      <c r="AG43" s="21">
        <v>4</v>
      </c>
      <c r="AH43" s="116">
        <v>4</v>
      </c>
      <c r="AI43" s="21">
        <v>4</v>
      </c>
      <c r="AJ43" s="21">
        <v>4</v>
      </c>
      <c r="AK43" s="116">
        <v>2</v>
      </c>
      <c r="AL43" s="25"/>
      <c r="AM43" s="25"/>
      <c r="AN43" s="25"/>
      <c r="AO43" s="25"/>
      <c r="AP43" s="25"/>
      <c r="AQ43" s="25"/>
      <c r="AR43" s="25"/>
      <c r="AS43" s="25"/>
      <c r="AT43" s="25"/>
      <c r="AU43" s="25"/>
      <c r="AV43" s="25"/>
      <c r="AW43" s="25"/>
      <c r="AX43" s="25"/>
      <c r="AY43" s="25"/>
      <c r="AZ43" s="25"/>
      <c r="BA43" s="25"/>
      <c r="BB43" s="25"/>
      <c r="BC43" s="25"/>
      <c r="BD43" s="54"/>
      <c r="BE43" s="54"/>
      <c r="BF43" s="54"/>
      <c r="BG43" s="54"/>
      <c r="BH43" s="54"/>
      <c r="BI43" s="25"/>
      <c r="BJ43" s="25"/>
      <c r="BK43" s="25"/>
      <c r="BL43" s="25"/>
      <c r="BM43" s="25"/>
      <c r="BN43" s="25"/>
      <c r="BO43" s="25"/>
      <c r="BP43" s="32"/>
      <c r="BQ43" s="180">
        <f t="shared" si="1"/>
        <v>38</v>
      </c>
    </row>
    <row r="44" spans="1:69" x14ac:dyDescent="0.25">
      <c r="A44" s="250"/>
      <c r="B44" s="256"/>
      <c r="C44" s="254"/>
      <c r="D44" s="31"/>
      <c r="E44" s="31">
        <v>12</v>
      </c>
      <c r="F44" s="25"/>
      <c r="G44" s="107"/>
      <c r="H44" s="107"/>
      <c r="I44" s="107"/>
      <c r="J44" s="107"/>
      <c r="K44" s="107"/>
      <c r="L44" s="107"/>
      <c r="M44" s="107"/>
      <c r="N44" s="107"/>
      <c r="O44" s="107"/>
      <c r="P44" s="149"/>
      <c r="Q44" s="127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3"/>
      <c r="AC44" s="23">
        <v>3</v>
      </c>
      <c r="AD44" s="23"/>
      <c r="AE44" s="23">
        <v>3</v>
      </c>
      <c r="AF44" s="23"/>
      <c r="AG44" s="23"/>
      <c r="AH44" s="23">
        <v>3</v>
      </c>
      <c r="AI44" s="23"/>
      <c r="AJ44" s="23">
        <v>3</v>
      </c>
      <c r="AK44" s="23"/>
      <c r="AL44" s="24"/>
      <c r="AM44" s="24"/>
      <c r="AN44" s="24"/>
      <c r="AO44" s="24"/>
      <c r="AP44" s="25"/>
      <c r="AQ44" s="25"/>
      <c r="AR44" s="25"/>
      <c r="AS44" s="25"/>
      <c r="AT44" s="25"/>
      <c r="AU44" s="25"/>
      <c r="AV44" s="25"/>
      <c r="AW44" s="25"/>
      <c r="AX44" s="25"/>
      <c r="AY44" s="25"/>
      <c r="AZ44" s="25"/>
      <c r="BA44" s="25"/>
      <c r="BB44" s="25"/>
      <c r="BC44" s="25"/>
      <c r="BD44" s="54"/>
      <c r="BE44" s="54"/>
      <c r="BF44" s="54"/>
      <c r="BG44" s="54"/>
      <c r="BH44" s="54"/>
      <c r="BI44" s="25"/>
      <c r="BJ44" s="25"/>
      <c r="BK44" s="25"/>
      <c r="BL44" s="25"/>
      <c r="BM44" s="25"/>
      <c r="BN44" s="25"/>
      <c r="BO44" s="25"/>
      <c r="BP44" s="32"/>
      <c r="BQ44" s="180">
        <f t="shared" si="1"/>
        <v>12</v>
      </c>
    </row>
    <row r="45" spans="1:69" x14ac:dyDescent="0.25">
      <c r="A45" s="249">
        <v>20</v>
      </c>
      <c r="B45" s="255" t="s">
        <v>39</v>
      </c>
      <c r="C45" s="276">
        <v>3</v>
      </c>
      <c r="D45" s="61">
        <f>75-20</f>
        <v>55</v>
      </c>
      <c r="E45" s="31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52"/>
      <c r="Q45" s="141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3"/>
      <c r="AL45" s="33">
        <v>5</v>
      </c>
      <c r="AM45" s="113">
        <v>5</v>
      </c>
      <c r="AN45" s="33">
        <v>5</v>
      </c>
      <c r="AO45" s="113">
        <v>5</v>
      </c>
      <c r="AP45" s="113">
        <v>5</v>
      </c>
      <c r="AQ45" s="33">
        <v>5</v>
      </c>
      <c r="AR45" s="113">
        <v>5</v>
      </c>
      <c r="AS45" s="33">
        <v>5</v>
      </c>
      <c r="AT45" s="113">
        <v>5</v>
      </c>
      <c r="AU45" s="33">
        <v>5</v>
      </c>
      <c r="AV45" s="113">
        <v>5</v>
      </c>
      <c r="AW45" s="12"/>
      <c r="AX45" s="12"/>
      <c r="AY45" s="12"/>
      <c r="AZ45" s="12"/>
      <c r="BA45" s="12"/>
      <c r="BB45" s="12"/>
      <c r="BC45" s="12"/>
      <c r="BD45" s="50"/>
      <c r="BE45" s="50"/>
      <c r="BF45" s="50"/>
      <c r="BG45" s="50"/>
      <c r="BH45" s="50"/>
      <c r="BI45" s="12"/>
      <c r="BJ45" s="12"/>
      <c r="BK45" s="12"/>
      <c r="BL45" s="12"/>
      <c r="BM45" s="12"/>
      <c r="BN45" s="12"/>
      <c r="BO45" s="12"/>
      <c r="BP45" s="171"/>
      <c r="BQ45" s="180">
        <f t="shared" si="1"/>
        <v>55</v>
      </c>
    </row>
    <row r="46" spans="1:69" x14ac:dyDescent="0.25">
      <c r="A46" s="250"/>
      <c r="B46" s="256"/>
      <c r="C46" s="277"/>
      <c r="D46" s="61"/>
      <c r="E46" s="31">
        <v>20</v>
      </c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52"/>
      <c r="Q46" s="141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25"/>
      <c r="AD46" s="25"/>
      <c r="AE46" s="25"/>
      <c r="AF46" s="25"/>
      <c r="AG46" s="25"/>
      <c r="AH46" s="25"/>
      <c r="AI46" s="25"/>
      <c r="AJ46" s="12"/>
      <c r="AK46" s="13"/>
      <c r="AL46" s="62"/>
      <c r="AM46" s="22">
        <v>3</v>
      </c>
      <c r="AN46" s="22">
        <v>3</v>
      </c>
      <c r="AO46" s="22"/>
      <c r="AP46" s="22">
        <v>2</v>
      </c>
      <c r="AQ46" s="22">
        <v>2</v>
      </c>
      <c r="AR46" s="22">
        <v>2</v>
      </c>
      <c r="AS46" s="22">
        <v>2</v>
      </c>
      <c r="AT46" s="22">
        <v>1</v>
      </c>
      <c r="AU46" s="22"/>
      <c r="AV46" s="22">
        <v>5</v>
      </c>
      <c r="AW46" s="25"/>
      <c r="AX46" s="25"/>
      <c r="AY46" s="25"/>
      <c r="AZ46" s="25"/>
      <c r="BA46" s="25"/>
      <c r="BB46" s="25"/>
      <c r="BC46" s="25"/>
      <c r="BD46" s="54"/>
      <c r="BE46" s="54"/>
      <c r="BF46" s="54"/>
      <c r="BG46" s="54"/>
      <c r="BH46" s="54"/>
      <c r="BI46" s="25"/>
      <c r="BJ46" s="25"/>
      <c r="BK46" s="25"/>
      <c r="BL46" s="25"/>
      <c r="BM46" s="25"/>
      <c r="BN46" s="25"/>
      <c r="BO46" s="25"/>
      <c r="BP46" s="32"/>
      <c r="BQ46" s="180">
        <f t="shared" si="1"/>
        <v>20</v>
      </c>
    </row>
    <row r="47" spans="1:69" x14ac:dyDescent="0.25">
      <c r="A47" s="249">
        <v>21</v>
      </c>
      <c r="B47" s="255" t="s">
        <v>35</v>
      </c>
      <c r="C47" s="276">
        <v>2</v>
      </c>
      <c r="D47" s="25">
        <v>30</v>
      </c>
      <c r="E47" s="25"/>
      <c r="F47" s="25"/>
      <c r="G47" s="107"/>
      <c r="H47" s="107"/>
      <c r="I47" s="107"/>
      <c r="J47" s="107"/>
      <c r="K47" s="107"/>
      <c r="L47" s="107"/>
      <c r="M47" s="107"/>
      <c r="N47" s="107"/>
      <c r="O47" s="107"/>
      <c r="P47" s="149"/>
      <c r="Q47" s="127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12"/>
      <c r="AK47" s="13"/>
      <c r="AL47" s="20">
        <v>3</v>
      </c>
      <c r="AM47" s="20">
        <v>3</v>
      </c>
      <c r="AN47" s="116">
        <v>3</v>
      </c>
      <c r="AO47" s="20">
        <v>3</v>
      </c>
      <c r="AP47" s="116">
        <v>3</v>
      </c>
      <c r="AQ47" s="20">
        <v>3</v>
      </c>
      <c r="AR47" s="20">
        <v>3</v>
      </c>
      <c r="AS47" s="116">
        <v>3</v>
      </c>
      <c r="AT47" s="20">
        <v>3</v>
      </c>
      <c r="AU47" s="116">
        <v>3</v>
      </c>
      <c r="AV47" s="25"/>
      <c r="AX47" s="12"/>
      <c r="AY47" s="12"/>
      <c r="AZ47" s="12"/>
      <c r="BA47" s="12"/>
      <c r="BB47" s="12"/>
      <c r="BC47" s="12"/>
      <c r="BD47" s="50"/>
      <c r="BE47" s="50"/>
      <c r="BF47" s="50"/>
      <c r="BG47" s="50"/>
      <c r="BH47" s="50"/>
      <c r="BI47" s="12"/>
      <c r="BJ47" s="12"/>
      <c r="BK47" s="12"/>
      <c r="BL47" s="12"/>
      <c r="BM47" s="12"/>
      <c r="BN47" s="25"/>
      <c r="BO47" s="25"/>
      <c r="BP47" s="32"/>
      <c r="BQ47" s="180">
        <f t="shared" si="1"/>
        <v>30</v>
      </c>
    </row>
    <row r="48" spans="1:69" x14ac:dyDescent="0.25">
      <c r="A48" s="250"/>
      <c r="B48" s="256"/>
      <c r="C48" s="277"/>
      <c r="D48" s="25"/>
      <c r="E48" s="25">
        <v>20</v>
      </c>
      <c r="F48" s="25"/>
      <c r="G48" s="107"/>
      <c r="H48" s="107"/>
      <c r="I48" s="107"/>
      <c r="J48" s="107"/>
      <c r="K48" s="107"/>
      <c r="L48" s="107"/>
      <c r="M48" s="107"/>
      <c r="N48" s="107"/>
      <c r="O48" s="107"/>
      <c r="P48" s="149"/>
      <c r="Q48" s="127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34">
        <v>2</v>
      </c>
      <c r="AM48" s="34">
        <v>3</v>
      </c>
      <c r="AN48" s="35">
        <v>2</v>
      </c>
      <c r="AO48" s="35">
        <v>3</v>
      </c>
      <c r="AP48" s="35">
        <v>2</v>
      </c>
      <c r="AQ48" s="35">
        <v>3</v>
      </c>
      <c r="AR48" s="35"/>
      <c r="AS48" s="35">
        <v>4</v>
      </c>
      <c r="AT48" s="35">
        <v>1</v>
      </c>
      <c r="AU48" s="35"/>
      <c r="AV48" s="42"/>
      <c r="AW48" s="12"/>
      <c r="AX48" s="12"/>
      <c r="AY48" s="12"/>
      <c r="AZ48" s="12"/>
      <c r="BA48" s="12"/>
      <c r="BB48" s="12"/>
      <c r="BC48" s="12"/>
      <c r="BD48" s="50"/>
      <c r="BE48" s="50"/>
      <c r="BF48" s="50"/>
      <c r="BG48" s="50"/>
      <c r="BH48" s="50"/>
      <c r="BI48" s="12"/>
      <c r="BJ48" s="12"/>
      <c r="BK48" s="12"/>
      <c r="BL48" s="12"/>
      <c r="BM48" s="12"/>
      <c r="BN48" s="12"/>
      <c r="BO48" s="12"/>
      <c r="BP48" s="32"/>
      <c r="BQ48" s="180">
        <f t="shared" si="1"/>
        <v>20</v>
      </c>
    </row>
    <row r="49" spans="1:69" ht="24" customHeight="1" x14ac:dyDescent="0.25">
      <c r="A49" s="249">
        <v>22</v>
      </c>
      <c r="B49" s="255" t="s">
        <v>41</v>
      </c>
      <c r="C49" s="253">
        <v>2</v>
      </c>
      <c r="D49" s="31">
        <f>50-20</f>
        <v>30</v>
      </c>
      <c r="E49" s="31"/>
      <c r="F49" s="25"/>
      <c r="G49" s="107"/>
      <c r="H49" s="107"/>
      <c r="I49" s="107"/>
      <c r="J49" s="107"/>
      <c r="K49" s="107"/>
      <c r="L49" s="107"/>
      <c r="M49" s="107"/>
      <c r="N49" s="107"/>
      <c r="O49" s="107"/>
      <c r="P49" s="149"/>
      <c r="Q49" s="127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12"/>
      <c r="AE49" s="12"/>
      <c r="AF49" s="12"/>
      <c r="AG49" s="12"/>
      <c r="AH49" s="12"/>
      <c r="AI49" s="12"/>
      <c r="AJ49" s="12"/>
      <c r="AL49" s="43">
        <v>3</v>
      </c>
      <c r="AM49" s="43">
        <v>3</v>
      </c>
      <c r="AN49" s="113">
        <v>3</v>
      </c>
      <c r="AO49" s="43">
        <v>3</v>
      </c>
      <c r="AP49" s="113">
        <v>3</v>
      </c>
      <c r="AQ49" s="43">
        <v>3</v>
      </c>
      <c r="AR49" s="43">
        <v>3</v>
      </c>
      <c r="AS49" s="113">
        <v>3</v>
      </c>
      <c r="AT49" s="43">
        <v>3</v>
      </c>
      <c r="AU49" s="113">
        <v>3</v>
      </c>
      <c r="AV49" s="12"/>
      <c r="AW49" s="12"/>
      <c r="AX49" s="12"/>
      <c r="AY49" s="12"/>
      <c r="AZ49" s="12"/>
      <c r="BA49" s="37"/>
      <c r="BB49" s="37"/>
      <c r="BC49" s="37"/>
      <c r="BD49" s="63"/>
      <c r="BE49" s="63"/>
      <c r="BF49" s="63"/>
      <c r="BG49" s="63"/>
      <c r="BH49" s="63"/>
      <c r="BI49" s="37"/>
      <c r="BJ49" s="37"/>
      <c r="BK49" s="37"/>
      <c r="BL49" s="37"/>
      <c r="BM49" s="37"/>
      <c r="BN49" s="37"/>
      <c r="BO49" s="37"/>
      <c r="BP49" s="172"/>
      <c r="BQ49" s="180">
        <f t="shared" si="1"/>
        <v>30</v>
      </c>
    </row>
    <row r="50" spans="1:69" x14ac:dyDescent="0.25">
      <c r="A50" s="250"/>
      <c r="B50" s="256"/>
      <c r="C50" s="254"/>
      <c r="D50" s="31"/>
      <c r="E50" s="31">
        <v>20</v>
      </c>
      <c r="F50" s="25"/>
      <c r="G50" s="107"/>
      <c r="H50" s="107"/>
      <c r="I50" s="107"/>
      <c r="J50" s="107"/>
      <c r="K50" s="107"/>
      <c r="L50" s="107"/>
      <c r="M50" s="107"/>
      <c r="N50" s="107"/>
      <c r="O50" s="107"/>
      <c r="P50" s="149"/>
      <c r="Q50" s="127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12"/>
      <c r="AE50" s="12"/>
      <c r="AF50" s="12"/>
      <c r="AG50" s="12"/>
      <c r="AH50" s="12"/>
      <c r="AI50" s="12"/>
      <c r="AJ50" s="12"/>
      <c r="AK50" s="12"/>
      <c r="AL50" s="34">
        <v>5</v>
      </c>
      <c r="AM50" s="34"/>
      <c r="AN50" s="34">
        <v>1</v>
      </c>
      <c r="AO50" s="34">
        <v>3</v>
      </c>
      <c r="AP50" s="34">
        <v>3</v>
      </c>
      <c r="AQ50" s="34">
        <v>3</v>
      </c>
      <c r="AR50" s="34">
        <v>2</v>
      </c>
      <c r="AS50" s="34">
        <v>1</v>
      </c>
      <c r="AT50" s="34">
        <v>2</v>
      </c>
      <c r="AU50" s="34"/>
      <c r="AV50" s="37"/>
      <c r="AW50" s="37"/>
      <c r="AX50" s="37"/>
      <c r="AY50" s="37"/>
      <c r="AZ50" s="37"/>
      <c r="BA50" s="37"/>
      <c r="BB50" s="37"/>
      <c r="BC50" s="37"/>
      <c r="BD50" s="63"/>
      <c r="BE50" s="63"/>
      <c r="BF50" s="63"/>
      <c r="BG50" s="63"/>
      <c r="BH50" s="63"/>
      <c r="BI50" s="37"/>
      <c r="BJ50" s="37"/>
      <c r="BK50" s="37"/>
      <c r="BL50" s="37"/>
      <c r="BM50" s="37"/>
      <c r="BN50" s="37"/>
      <c r="BO50" s="37"/>
      <c r="BP50" s="172"/>
      <c r="BQ50" s="180">
        <f t="shared" si="1"/>
        <v>20</v>
      </c>
    </row>
    <row r="51" spans="1:69" x14ac:dyDescent="0.25">
      <c r="A51" s="249">
        <v>23</v>
      </c>
      <c r="B51" s="255" t="s">
        <v>40</v>
      </c>
      <c r="C51" s="110"/>
      <c r="D51" s="31">
        <v>63</v>
      </c>
      <c r="E51" s="31"/>
      <c r="F51" s="25"/>
      <c r="G51" s="107"/>
      <c r="H51" s="107"/>
      <c r="I51" s="107"/>
      <c r="J51" s="107"/>
      <c r="K51" s="107"/>
      <c r="L51" s="107"/>
      <c r="M51" s="107"/>
      <c r="N51" s="107"/>
      <c r="O51" s="107"/>
      <c r="P51" s="149"/>
      <c r="Q51" s="127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5"/>
      <c r="AR51" s="25"/>
      <c r="AS51" s="25"/>
      <c r="AT51" s="25"/>
      <c r="AU51" s="25"/>
      <c r="AV51" s="13"/>
      <c r="AW51" s="20">
        <v>8</v>
      </c>
      <c r="AX51" s="116">
        <v>8</v>
      </c>
      <c r="AY51" s="20">
        <v>8</v>
      </c>
      <c r="AZ51" s="116">
        <v>8</v>
      </c>
      <c r="BA51" s="20">
        <v>8</v>
      </c>
      <c r="BB51" s="116">
        <v>8</v>
      </c>
      <c r="BC51" s="20">
        <v>8</v>
      </c>
      <c r="BD51" s="120">
        <v>7</v>
      </c>
      <c r="BE51" s="54"/>
      <c r="BF51" s="54"/>
      <c r="BG51" s="54"/>
      <c r="BH51" s="54"/>
      <c r="BI51" s="25"/>
      <c r="BJ51" s="25"/>
      <c r="BK51" s="25"/>
      <c r="BL51" s="25"/>
      <c r="BM51" s="25"/>
      <c r="BN51" s="25"/>
      <c r="BO51" s="25"/>
      <c r="BP51" s="32"/>
      <c r="BQ51" s="180">
        <f t="shared" si="1"/>
        <v>63</v>
      </c>
    </row>
    <row r="52" spans="1:69" x14ac:dyDescent="0.25">
      <c r="A52" s="250"/>
      <c r="B52" s="256"/>
      <c r="C52" s="112">
        <v>3</v>
      </c>
      <c r="D52" s="31"/>
      <c r="E52" s="31">
        <v>12</v>
      </c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53"/>
      <c r="Q52" s="142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W52" s="64">
        <v>2</v>
      </c>
      <c r="AX52" s="64">
        <v>1</v>
      </c>
      <c r="AY52" s="64">
        <v>2</v>
      </c>
      <c r="AZ52" s="64">
        <v>1</v>
      </c>
      <c r="BA52" s="64">
        <v>2</v>
      </c>
      <c r="BB52" s="64"/>
      <c r="BC52" s="64">
        <v>3</v>
      </c>
      <c r="BD52" s="65">
        <v>1</v>
      </c>
      <c r="BE52" s="66"/>
      <c r="BF52" s="67"/>
      <c r="BG52" s="67"/>
      <c r="BH52" s="67"/>
      <c r="BI52" s="19"/>
      <c r="BJ52" s="19"/>
      <c r="BK52" s="19"/>
      <c r="BL52" s="19"/>
      <c r="BM52" s="19"/>
      <c r="BN52" s="19"/>
      <c r="BO52" s="19"/>
      <c r="BP52" s="171"/>
      <c r="BQ52" s="180">
        <f t="shared" si="1"/>
        <v>12</v>
      </c>
    </row>
    <row r="53" spans="1:69" ht="21" customHeight="1" x14ac:dyDescent="0.25">
      <c r="A53" s="249">
        <v>24</v>
      </c>
      <c r="B53" s="241" t="s">
        <v>27</v>
      </c>
      <c r="C53" s="111"/>
      <c r="D53" s="31">
        <v>195</v>
      </c>
      <c r="E53" s="31"/>
      <c r="F53" s="25"/>
      <c r="G53" s="107"/>
      <c r="H53" s="107"/>
      <c r="I53" s="107"/>
      <c r="J53" s="107"/>
      <c r="K53" s="107"/>
      <c r="L53" s="107"/>
      <c r="M53" s="107"/>
      <c r="N53" s="107"/>
      <c r="O53" s="107"/>
      <c r="P53" s="149"/>
      <c r="Q53" s="127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54"/>
      <c r="BE53" s="54"/>
      <c r="BF53" s="54"/>
      <c r="BG53" s="75">
        <v>20</v>
      </c>
      <c r="BH53" s="69">
        <v>20</v>
      </c>
      <c r="BI53" s="117">
        <v>20</v>
      </c>
      <c r="BJ53" s="70">
        <v>20</v>
      </c>
      <c r="BK53" s="117">
        <v>20</v>
      </c>
      <c r="BL53" s="70">
        <v>20</v>
      </c>
      <c r="BM53" s="117">
        <v>20</v>
      </c>
      <c r="BN53" s="70">
        <v>19</v>
      </c>
      <c r="BO53" s="70">
        <v>18</v>
      </c>
      <c r="BP53" s="173">
        <v>18</v>
      </c>
      <c r="BQ53" s="180">
        <f t="shared" si="1"/>
        <v>195</v>
      </c>
    </row>
    <row r="54" spans="1:69" ht="16.5" customHeight="1" x14ac:dyDescent="0.25">
      <c r="A54" s="250"/>
      <c r="B54" s="242"/>
      <c r="C54" s="111">
        <v>8</v>
      </c>
      <c r="D54" s="31"/>
      <c r="E54" s="31">
        <v>5</v>
      </c>
      <c r="F54" s="25"/>
      <c r="G54" s="107"/>
      <c r="H54" s="107"/>
      <c r="I54" s="107"/>
      <c r="J54" s="107"/>
      <c r="K54" s="107"/>
      <c r="L54" s="107"/>
      <c r="M54" s="107"/>
      <c r="N54" s="107"/>
      <c r="O54" s="107"/>
      <c r="P54" s="149"/>
      <c r="Q54" s="127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25"/>
      <c r="AP54" s="25"/>
      <c r="AQ54" s="25"/>
      <c r="AR54" s="25"/>
      <c r="AS54" s="25"/>
      <c r="AT54" s="25"/>
      <c r="AU54" s="25"/>
      <c r="AV54" s="25"/>
      <c r="AW54" s="25"/>
      <c r="AX54" s="25"/>
      <c r="AY54" s="25"/>
      <c r="AZ54" s="25"/>
      <c r="BA54" s="25"/>
      <c r="BB54" s="25"/>
      <c r="BC54" s="25"/>
      <c r="BD54" s="54"/>
      <c r="BE54" s="54"/>
      <c r="BF54" s="54"/>
      <c r="BG54" s="60"/>
      <c r="BH54" s="71"/>
      <c r="BI54" s="68"/>
      <c r="BJ54" s="68"/>
      <c r="BK54" s="68"/>
      <c r="BL54" s="68"/>
      <c r="BM54" s="68"/>
      <c r="BN54" s="68">
        <v>1</v>
      </c>
      <c r="BO54" s="68">
        <v>2</v>
      </c>
      <c r="BP54" s="174">
        <v>2</v>
      </c>
      <c r="BQ54" s="180">
        <f t="shared" si="1"/>
        <v>5</v>
      </c>
    </row>
    <row r="55" spans="1:69" ht="38.25" customHeight="1" x14ac:dyDescent="0.25">
      <c r="A55" s="249">
        <v>25</v>
      </c>
      <c r="B55" s="255" t="s">
        <v>28</v>
      </c>
      <c r="C55" s="253">
        <v>5</v>
      </c>
      <c r="D55" s="25">
        <f>125-93</f>
        <v>32</v>
      </c>
      <c r="E55" s="25"/>
      <c r="F55" s="25"/>
      <c r="G55" s="107"/>
      <c r="H55" s="107"/>
      <c r="I55" s="107"/>
      <c r="J55" s="107"/>
      <c r="K55" s="107"/>
      <c r="L55" s="107"/>
      <c r="M55" s="107"/>
      <c r="N55" s="107"/>
      <c r="O55" s="107"/>
      <c r="P55" s="149"/>
      <c r="Q55" s="127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25"/>
      <c r="AQ55" s="25"/>
      <c r="AR55" s="25"/>
      <c r="AS55" s="39"/>
      <c r="AT55" s="39"/>
      <c r="AU55" s="39"/>
      <c r="AV55" s="39"/>
      <c r="AW55" s="39"/>
      <c r="AX55" s="39"/>
      <c r="AY55" s="39"/>
      <c r="AZ55" s="39"/>
      <c r="BA55" s="39"/>
      <c r="BB55" s="39"/>
      <c r="BC55" s="39"/>
      <c r="BD55" s="50"/>
      <c r="BE55" s="63"/>
      <c r="BF55" s="50"/>
      <c r="BG55" s="118">
        <v>8</v>
      </c>
      <c r="BH55" s="70">
        <v>2</v>
      </c>
      <c r="BI55" s="70">
        <v>2</v>
      </c>
      <c r="BJ55" s="70">
        <v>2</v>
      </c>
      <c r="BK55" s="70">
        <v>2</v>
      </c>
      <c r="BL55" s="70">
        <v>2</v>
      </c>
      <c r="BM55" s="70">
        <v>2</v>
      </c>
      <c r="BN55" s="117">
        <v>1</v>
      </c>
      <c r="BO55" s="70">
        <v>5</v>
      </c>
      <c r="BP55" s="173">
        <v>6</v>
      </c>
      <c r="BQ55" s="180">
        <f t="shared" si="1"/>
        <v>32</v>
      </c>
    </row>
    <row r="56" spans="1:69" ht="28.5" customHeight="1" thickBot="1" x14ac:dyDescent="0.3">
      <c r="A56" s="303"/>
      <c r="B56" s="287"/>
      <c r="C56" s="284"/>
      <c r="D56" s="38"/>
      <c r="E56" s="38">
        <v>93</v>
      </c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197"/>
      <c r="Q56" s="125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164"/>
      <c r="BE56" s="183"/>
      <c r="BF56" s="164"/>
      <c r="BG56" s="184">
        <v>7</v>
      </c>
      <c r="BH56" s="185">
        <v>10</v>
      </c>
      <c r="BI56" s="185">
        <v>10</v>
      </c>
      <c r="BJ56" s="185">
        <v>10</v>
      </c>
      <c r="BK56" s="185">
        <v>10</v>
      </c>
      <c r="BL56" s="185">
        <v>11</v>
      </c>
      <c r="BM56" s="185">
        <v>11</v>
      </c>
      <c r="BN56" s="185">
        <v>11</v>
      </c>
      <c r="BO56" s="185">
        <v>7</v>
      </c>
      <c r="BP56" s="186">
        <v>6</v>
      </c>
      <c r="BQ56" s="181">
        <f t="shared" si="1"/>
        <v>93</v>
      </c>
    </row>
    <row r="57" spans="1:69" ht="15.75" customHeight="1" thickTop="1" thickBot="1" x14ac:dyDescent="0.3">
      <c r="A57" s="204"/>
      <c r="B57" s="240" t="s">
        <v>0</v>
      </c>
      <c r="C57" s="203"/>
      <c r="D57" s="199"/>
      <c r="E57" s="200"/>
      <c r="F57" s="166"/>
      <c r="G57" s="166"/>
      <c r="H57" s="166"/>
      <c r="I57" s="166"/>
      <c r="J57" s="166"/>
      <c r="K57" s="166"/>
      <c r="L57" s="166"/>
      <c r="M57" s="166"/>
      <c r="N57" s="166"/>
      <c r="O57" s="166"/>
      <c r="P57" s="201"/>
      <c r="Q57" s="191"/>
      <c r="R57" s="166"/>
      <c r="S57" s="166"/>
      <c r="T57" s="166"/>
      <c r="U57" s="166"/>
      <c r="V57" s="166"/>
      <c r="W57" s="166"/>
      <c r="X57" s="166"/>
      <c r="Y57" s="166"/>
      <c r="Z57" s="166"/>
      <c r="AA57" s="166"/>
      <c r="AB57" s="166"/>
      <c r="AC57" s="192"/>
      <c r="AD57" s="192"/>
      <c r="AE57" s="192"/>
      <c r="AF57" s="192"/>
      <c r="AG57" s="192"/>
      <c r="AH57" s="192"/>
      <c r="AI57" s="192"/>
      <c r="AJ57" s="192"/>
      <c r="AK57" s="192"/>
      <c r="AL57" s="192"/>
      <c r="AM57" s="192"/>
      <c r="AN57" s="192"/>
      <c r="AO57" s="192"/>
      <c r="AP57" s="192"/>
      <c r="AQ57" s="192"/>
      <c r="AR57" s="192"/>
      <c r="AS57" s="192"/>
      <c r="AT57" s="192"/>
      <c r="AU57" s="192"/>
      <c r="AV57" s="192"/>
      <c r="AW57" s="192"/>
      <c r="AX57" s="192"/>
      <c r="AY57" s="192"/>
      <c r="AZ57" s="192"/>
      <c r="BA57" s="192"/>
      <c r="BB57" s="192"/>
      <c r="BC57" s="192"/>
      <c r="BD57" s="193"/>
      <c r="BE57" s="193"/>
      <c r="BF57" s="193"/>
      <c r="BG57" s="193"/>
      <c r="BH57" s="194"/>
      <c r="BI57" s="195"/>
      <c r="BJ57" s="195"/>
      <c r="BK57" s="195"/>
      <c r="BL57" s="195"/>
      <c r="BM57" s="195"/>
      <c r="BN57" s="195"/>
      <c r="BO57" s="195"/>
      <c r="BP57" s="196"/>
      <c r="BQ57" s="182">
        <f t="shared" si="1"/>
        <v>0</v>
      </c>
    </row>
    <row r="58" spans="1:69" ht="15.75" thickTop="1" x14ac:dyDescent="0.25">
      <c r="A58" s="282">
        <v>26</v>
      </c>
      <c r="B58" s="301" t="s">
        <v>43</v>
      </c>
      <c r="C58" s="284">
        <v>2</v>
      </c>
      <c r="D58" s="27">
        <f>50-12</f>
        <v>38</v>
      </c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198"/>
      <c r="Q58" s="126"/>
      <c r="R58" s="27"/>
      <c r="S58" s="27"/>
      <c r="T58" s="27"/>
      <c r="U58" s="27"/>
      <c r="V58" s="27"/>
      <c r="W58" s="27"/>
      <c r="X58" s="27"/>
      <c r="Y58" s="27"/>
      <c r="Z58" s="27"/>
      <c r="AA58" s="187">
        <v>4</v>
      </c>
      <c r="AB58" s="188">
        <v>4</v>
      </c>
      <c r="AC58" s="187">
        <v>4</v>
      </c>
      <c r="AD58" s="187">
        <v>4</v>
      </c>
      <c r="AE58" s="188">
        <v>4</v>
      </c>
      <c r="AF58" s="187">
        <v>4</v>
      </c>
      <c r="AG58" s="188">
        <v>4</v>
      </c>
      <c r="AH58" s="187">
        <v>4</v>
      </c>
      <c r="AI58" s="187">
        <v>4</v>
      </c>
      <c r="AJ58" s="188">
        <v>2</v>
      </c>
      <c r="AK58" s="27"/>
      <c r="AL58" s="27"/>
      <c r="AM58" s="27"/>
      <c r="AN58" s="27"/>
      <c r="AO58" s="27"/>
      <c r="AP58" s="27"/>
      <c r="AQ58" s="27"/>
      <c r="AR58" s="27"/>
      <c r="AS58" s="27"/>
      <c r="AT58" s="27"/>
      <c r="AU58" s="27"/>
      <c r="AV58" s="27"/>
      <c r="AW58" s="27"/>
      <c r="AX58" s="27"/>
      <c r="AY58" s="27"/>
      <c r="AZ58" s="27"/>
      <c r="BA58" s="27"/>
      <c r="BB58" s="27"/>
      <c r="BC58" s="27"/>
      <c r="BD58" s="51"/>
      <c r="BE58" s="51"/>
      <c r="BF58" s="51"/>
      <c r="BG58" s="51"/>
      <c r="BH58" s="51"/>
      <c r="BI58" s="189"/>
      <c r="BJ58" s="189"/>
      <c r="BK58" s="189"/>
      <c r="BL58" s="189"/>
      <c r="BM58" s="189"/>
      <c r="BN58" s="189"/>
      <c r="BO58" s="189"/>
      <c r="BP58" s="190"/>
      <c r="BQ58" s="180">
        <f t="shared" si="1"/>
        <v>38</v>
      </c>
    </row>
    <row r="59" spans="1:69" x14ac:dyDescent="0.25">
      <c r="A59" s="250"/>
      <c r="B59" s="302"/>
      <c r="C59" s="254"/>
      <c r="D59" s="25"/>
      <c r="E59" s="25">
        <v>12</v>
      </c>
      <c r="F59" s="25"/>
      <c r="G59" s="107"/>
      <c r="H59" s="107"/>
      <c r="I59" s="107"/>
      <c r="J59" s="107"/>
      <c r="K59" s="107"/>
      <c r="L59" s="107"/>
      <c r="M59" s="107"/>
      <c r="N59" s="107"/>
      <c r="O59" s="107"/>
      <c r="P59" s="149"/>
      <c r="Q59" s="127"/>
      <c r="R59" s="38"/>
      <c r="S59" s="38"/>
      <c r="T59" s="38"/>
      <c r="U59" s="38"/>
      <c r="V59" s="38"/>
      <c r="W59" s="38"/>
      <c r="X59" s="38"/>
      <c r="Y59" s="38"/>
      <c r="Z59" s="38"/>
      <c r="AA59" s="40">
        <v>3</v>
      </c>
      <c r="AB59" s="40"/>
      <c r="AC59" s="40"/>
      <c r="AD59" s="40">
        <v>3</v>
      </c>
      <c r="AE59" s="40"/>
      <c r="AF59" s="40"/>
      <c r="AG59" s="40">
        <v>3</v>
      </c>
      <c r="AH59" s="40"/>
      <c r="AI59" s="40"/>
      <c r="AJ59" s="40">
        <v>3</v>
      </c>
      <c r="AK59" s="38"/>
      <c r="AL59" s="38"/>
      <c r="AM59" s="38"/>
      <c r="AN59" s="38"/>
      <c r="AO59" s="38"/>
      <c r="AP59" s="25"/>
      <c r="AQ59" s="25"/>
      <c r="AR59" s="2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73"/>
      <c r="BE59" s="73"/>
      <c r="BF59" s="73"/>
      <c r="BG59" s="73"/>
      <c r="BH59" s="73"/>
      <c r="BI59" s="39"/>
      <c r="BJ59" s="39"/>
      <c r="BK59" s="39"/>
      <c r="BL59" s="39"/>
      <c r="BM59" s="39"/>
      <c r="BN59" s="39"/>
      <c r="BO59" s="39"/>
      <c r="BP59" s="175"/>
      <c r="BQ59" s="180">
        <f t="shared" si="1"/>
        <v>12</v>
      </c>
    </row>
    <row r="60" spans="1:69" x14ac:dyDescent="0.25">
      <c r="A60" s="249">
        <v>27</v>
      </c>
      <c r="B60" s="251" t="s">
        <v>44</v>
      </c>
      <c r="C60" s="253">
        <v>2</v>
      </c>
      <c r="D60" s="74">
        <v>40</v>
      </c>
      <c r="E60" s="74"/>
      <c r="F60" s="25"/>
      <c r="G60" s="107"/>
      <c r="H60" s="107"/>
      <c r="I60" s="107"/>
      <c r="J60" s="107"/>
      <c r="K60" s="107"/>
      <c r="L60" s="107"/>
      <c r="M60" s="107"/>
      <c r="N60" s="107"/>
      <c r="O60" s="107"/>
      <c r="P60" s="149"/>
      <c r="Q60" s="127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  <c r="AR60" s="38"/>
      <c r="AS60" s="38"/>
      <c r="AT60" s="38"/>
      <c r="AU60" s="38"/>
      <c r="AV60" s="38"/>
      <c r="AW60" s="38"/>
      <c r="AX60" s="38"/>
      <c r="AY60" s="25"/>
      <c r="AZ60" s="25"/>
      <c r="BA60" s="25"/>
      <c r="BB60" s="25"/>
      <c r="BC60" s="25"/>
      <c r="BD60" s="120">
        <v>8</v>
      </c>
      <c r="BE60" s="120">
        <v>16</v>
      </c>
      <c r="BF60" s="120">
        <v>16</v>
      </c>
      <c r="BG60" s="54"/>
      <c r="BH60" s="54"/>
      <c r="BI60" s="25"/>
      <c r="BJ60" s="25"/>
      <c r="BK60" s="25"/>
      <c r="BL60" s="39"/>
      <c r="BM60" s="39"/>
      <c r="BN60" s="39"/>
      <c r="BO60" s="39"/>
      <c r="BP60" s="175"/>
      <c r="BQ60" s="180">
        <f t="shared" si="1"/>
        <v>40</v>
      </c>
    </row>
    <row r="61" spans="1:69" x14ac:dyDescent="0.25">
      <c r="A61" s="250"/>
      <c r="B61" s="252"/>
      <c r="C61" s="254"/>
      <c r="D61" s="74"/>
      <c r="E61" s="74">
        <v>10</v>
      </c>
      <c r="F61" s="25"/>
      <c r="G61" s="107"/>
      <c r="H61" s="107"/>
      <c r="I61" s="107"/>
      <c r="J61" s="107"/>
      <c r="K61" s="107"/>
      <c r="L61" s="107"/>
      <c r="M61" s="107"/>
      <c r="N61" s="107"/>
      <c r="O61" s="107"/>
      <c r="P61" s="149"/>
      <c r="Q61" s="127"/>
      <c r="R61" s="38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F61" s="38"/>
      <c r="AG61" s="38"/>
      <c r="AH61" s="38"/>
      <c r="AI61" s="38"/>
      <c r="AJ61" s="38"/>
      <c r="AK61" s="38"/>
      <c r="AL61" s="38"/>
      <c r="AM61" s="38"/>
      <c r="AN61" s="38"/>
      <c r="AO61" s="38"/>
      <c r="AP61" s="25"/>
      <c r="AQ61" s="25"/>
      <c r="AR61" s="38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76">
        <v>2</v>
      </c>
      <c r="BE61" s="76">
        <v>4</v>
      </c>
      <c r="BF61" s="76">
        <v>4</v>
      </c>
      <c r="BG61" s="73"/>
      <c r="BH61" s="73"/>
      <c r="BI61" s="39"/>
      <c r="BJ61" s="39"/>
      <c r="BK61" s="39"/>
      <c r="BL61" s="39"/>
      <c r="BM61" s="39"/>
      <c r="BN61" s="39"/>
      <c r="BO61" s="39"/>
      <c r="BP61" s="175"/>
      <c r="BQ61" s="180">
        <f t="shared" si="1"/>
        <v>10</v>
      </c>
    </row>
    <row r="62" spans="1:69" x14ac:dyDescent="0.25">
      <c r="A62" s="249">
        <v>28</v>
      </c>
      <c r="B62" s="251" t="s">
        <v>47</v>
      </c>
      <c r="C62" s="253">
        <v>3</v>
      </c>
      <c r="D62" s="74">
        <v>72</v>
      </c>
      <c r="E62" s="74"/>
      <c r="F62" s="25"/>
      <c r="G62" s="107"/>
      <c r="H62" s="107"/>
      <c r="I62" s="107"/>
      <c r="J62" s="107"/>
      <c r="K62" s="107"/>
      <c r="L62" s="107"/>
      <c r="M62" s="107"/>
      <c r="N62" s="107"/>
      <c r="O62" s="107"/>
      <c r="P62" s="149"/>
      <c r="Q62" s="127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  <c r="AF62" s="38"/>
      <c r="AG62" s="38"/>
      <c r="AH62" s="121">
        <v>5</v>
      </c>
      <c r="AI62" s="121">
        <v>5</v>
      </c>
      <c r="AJ62" s="121">
        <v>5</v>
      </c>
      <c r="AK62" s="116">
        <v>5</v>
      </c>
      <c r="AL62" s="20">
        <v>5</v>
      </c>
      <c r="AM62" s="20">
        <v>5</v>
      </c>
      <c r="AN62" s="20">
        <v>5</v>
      </c>
      <c r="AO62" s="20">
        <v>5</v>
      </c>
      <c r="AP62" s="20">
        <v>5</v>
      </c>
      <c r="AQ62" s="20">
        <v>5</v>
      </c>
      <c r="AR62" s="116">
        <v>5</v>
      </c>
      <c r="AS62" s="20">
        <v>5</v>
      </c>
      <c r="AT62" s="20">
        <v>5</v>
      </c>
      <c r="AU62" s="20">
        <v>5</v>
      </c>
      <c r="AV62" s="116">
        <v>2</v>
      </c>
      <c r="AW62" s="13"/>
      <c r="AX62" s="13"/>
      <c r="AY62" s="13"/>
      <c r="AZ62" s="13"/>
      <c r="BA62" s="13"/>
      <c r="BB62" s="13"/>
      <c r="BC62" s="13"/>
      <c r="BD62" s="77"/>
      <c r="BE62" s="77"/>
      <c r="BF62" s="77"/>
      <c r="BG62" s="77"/>
      <c r="BH62" s="77"/>
      <c r="BI62" s="25"/>
      <c r="BJ62" s="25"/>
      <c r="BK62" s="25"/>
      <c r="BL62" s="39"/>
      <c r="BM62" s="39"/>
      <c r="BN62" s="39"/>
      <c r="BO62" s="39"/>
      <c r="BP62" s="175"/>
      <c r="BQ62" s="180">
        <f t="shared" si="1"/>
        <v>72</v>
      </c>
    </row>
    <row r="63" spans="1:69" x14ac:dyDescent="0.25">
      <c r="A63" s="250"/>
      <c r="B63" s="252"/>
      <c r="C63" s="254"/>
      <c r="D63" s="74"/>
      <c r="E63" s="74">
        <v>3</v>
      </c>
      <c r="F63" s="25"/>
      <c r="G63" s="107"/>
      <c r="H63" s="107"/>
      <c r="I63" s="107"/>
      <c r="J63" s="107"/>
      <c r="K63" s="107"/>
      <c r="L63" s="107"/>
      <c r="M63" s="107"/>
      <c r="N63" s="107"/>
      <c r="O63" s="107"/>
      <c r="P63" s="149"/>
      <c r="Q63" s="127"/>
      <c r="R63" s="38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F63" s="38"/>
      <c r="AG63" s="38"/>
      <c r="AH63" s="40"/>
      <c r="AI63" s="40"/>
      <c r="AJ63" s="40"/>
      <c r="AK63" s="22">
        <v>1</v>
      </c>
      <c r="AL63" s="41"/>
      <c r="AM63" s="41"/>
      <c r="AN63" s="41"/>
      <c r="AO63" s="41"/>
      <c r="AP63" s="41"/>
      <c r="AQ63" s="41"/>
      <c r="AR63" s="41">
        <v>1</v>
      </c>
      <c r="AS63" s="41"/>
      <c r="AT63" s="41"/>
      <c r="AU63" s="41"/>
      <c r="AV63" s="41">
        <v>1</v>
      </c>
      <c r="AW63" s="13"/>
      <c r="AX63" s="13"/>
      <c r="AY63" s="13"/>
      <c r="AZ63" s="13"/>
      <c r="BA63" s="13"/>
      <c r="BB63" s="13"/>
      <c r="BC63" s="13"/>
      <c r="BD63" s="77"/>
      <c r="BE63" s="77"/>
      <c r="BF63" s="77"/>
      <c r="BG63" s="77"/>
      <c r="BH63" s="77"/>
      <c r="BI63" s="39"/>
      <c r="BJ63" s="39"/>
      <c r="BK63" s="39"/>
      <c r="BL63" s="39"/>
      <c r="BM63" s="39"/>
      <c r="BN63" s="39"/>
      <c r="BO63" s="39"/>
      <c r="BP63" s="175"/>
      <c r="BQ63" s="180">
        <f t="shared" si="1"/>
        <v>3</v>
      </c>
    </row>
    <row r="64" spans="1:69" x14ac:dyDescent="0.25">
      <c r="A64" s="288">
        <v>29</v>
      </c>
      <c r="B64" s="251" t="s">
        <v>45</v>
      </c>
      <c r="C64" s="253">
        <v>1</v>
      </c>
      <c r="D64" s="74">
        <f>25-7</f>
        <v>18</v>
      </c>
      <c r="E64" s="74"/>
      <c r="F64" s="25"/>
      <c r="G64" s="107"/>
      <c r="H64" s="107"/>
      <c r="I64" s="107"/>
      <c r="J64" s="107"/>
      <c r="K64" s="107"/>
      <c r="L64" s="107"/>
      <c r="M64" s="107"/>
      <c r="N64" s="107"/>
      <c r="O64" s="107"/>
      <c r="P64" s="149"/>
      <c r="Q64" s="127"/>
      <c r="R64" s="25"/>
      <c r="S64" s="25"/>
      <c r="T64" s="25"/>
      <c r="U64" s="25"/>
      <c r="V64" s="25"/>
      <c r="W64" s="25"/>
      <c r="X64" s="25"/>
      <c r="Y64" s="25"/>
      <c r="Z64" s="25"/>
      <c r="AA64" s="25"/>
      <c r="AB64" s="25"/>
      <c r="AC64" s="25"/>
      <c r="AD64" s="25"/>
      <c r="AE64" s="25"/>
      <c r="AF64" s="25"/>
      <c r="AG64" s="25"/>
      <c r="AH64" s="25"/>
      <c r="AI64" s="25"/>
      <c r="AJ64" s="25"/>
      <c r="AK64" s="25"/>
      <c r="AL64" s="13"/>
      <c r="AM64" s="12"/>
      <c r="AN64" s="13"/>
      <c r="AO64" s="13"/>
      <c r="AP64" s="13"/>
      <c r="AQ64" s="13"/>
      <c r="AR64" s="25"/>
      <c r="AS64" s="25"/>
      <c r="AT64" s="25"/>
      <c r="AU64" s="25"/>
      <c r="AV64" s="25"/>
      <c r="AW64" s="78">
        <v>3</v>
      </c>
      <c r="AX64" s="116">
        <v>3</v>
      </c>
      <c r="AY64" s="116">
        <v>3</v>
      </c>
      <c r="AZ64" s="78">
        <v>3</v>
      </c>
      <c r="BA64" s="116">
        <v>3</v>
      </c>
      <c r="BB64" s="116">
        <v>3</v>
      </c>
      <c r="BC64" s="25"/>
      <c r="BD64" s="54"/>
      <c r="BE64" s="54"/>
      <c r="BF64" s="54"/>
      <c r="BG64" s="54"/>
      <c r="BH64" s="54"/>
      <c r="BI64" s="13"/>
      <c r="BJ64" s="13"/>
      <c r="BK64" s="13"/>
      <c r="BL64" s="37"/>
      <c r="BM64" s="37"/>
      <c r="BN64" s="37"/>
      <c r="BO64" s="37"/>
      <c r="BP64" s="172"/>
      <c r="BQ64" s="180">
        <f t="shared" si="1"/>
        <v>18</v>
      </c>
    </row>
    <row r="65" spans="1:69" x14ac:dyDescent="0.25">
      <c r="A65" s="292"/>
      <c r="B65" s="252"/>
      <c r="C65" s="254"/>
      <c r="D65" s="74"/>
      <c r="E65" s="74">
        <v>7</v>
      </c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154"/>
      <c r="Q65" s="128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42"/>
      <c r="AQ65" s="42"/>
      <c r="AR65" s="42"/>
      <c r="AS65" s="37"/>
      <c r="AT65" s="37"/>
      <c r="AU65" s="37"/>
      <c r="AV65" s="37"/>
      <c r="AW65" s="34"/>
      <c r="AX65" s="34">
        <v>1</v>
      </c>
      <c r="AY65" s="34">
        <v>3</v>
      </c>
      <c r="AZ65" s="34">
        <v>2</v>
      </c>
      <c r="BA65" s="34"/>
      <c r="BB65" s="34">
        <v>1</v>
      </c>
      <c r="BC65" s="37"/>
      <c r="BD65" s="63"/>
      <c r="BE65" s="63"/>
      <c r="BF65" s="63"/>
      <c r="BG65" s="63"/>
      <c r="BH65" s="63"/>
      <c r="BI65" s="13"/>
      <c r="BJ65" s="13"/>
      <c r="BK65" s="13"/>
      <c r="BL65" s="37"/>
      <c r="BM65" s="37"/>
      <c r="BN65" s="37"/>
      <c r="BO65" s="37"/>
      <c r="BP65" s="172"/>
      <c r="BQ65" s="180">
        <f t="shared" si="1"/>
        <v>7</v>
      </c>
    </row>
    <row r="66" spans="1:69" x14ac:dyDescent="0.25">
      <c r="A66" s="288">
        <v>30</v>
      </c>
      <c r="B66" s="251" t="s">
        <v>46</v>
      </c>
      <c r="C66" s="293">
        <v>1</v>
      </c>
      <c r="D66" s="74">
        <f>25-4</f>
        <v>21</v>
      </c>
      <c r="E66" s="74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52"/>
      <c r="Q66" s="141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3"/>
      <c r="AM66" s="12"/>
      <c r="AN66" s="13"/>
      <c r="AO66" s="13"/>
      <c r="AP66" s="13"/>
      <c r="AQ66" s="13"/>
      <c r="AR66" s="13"/>
      <c r="AS66" s="13"/>
      <c r="AT66" s="13"/>
      <c r="AU66" s="13"/>
      <c r="AV66" s="13"/>
      <c r="AW66" s="36">
        <v>3</v>
      </c>
      <c r="AX66" s="113">
        <v>3</v>
      </c>
      <c r="AY66" s="36">
        <v>3</v>
      </c>
      <c r="AZ66" s="113">
        <v>3</v>
      </c>
      <c r="BA66" s="36">
        <v>3</v>
      </c>
      <c r="BB66" s="113">
        <v>3</v>
      </c>
      <c r="BC66" s="36">
        <v>3</v>
      </c>
      <c r="BD66" s="77"/>
      <c r="BE66" s="77"/>
      <c r="BF66" s="77"/>
      <c r="BG66" s="77"/>
      <c r="BH66" s="77"/>
      <c r="BI66" s="13"/>
      <c r="BJ66" s="13"/>
      <c r="BK66" s="13"/>
      <c r="BL66" s="13"/>
      <c r="BM66" s="13"/>
      <c r="BN66" s="13"/>
      <c r="BO66" s="13"/>
      <c r="BP66" s="176"/>
      <c r="BQ66" s="180">
        <f t="shared" si="1"/>
        <v>21</v>
      </c>
    </row>
    <row r="67" spans="1:69" x14ac:dyDescent="0.25">
      <c r="A67" s="292"/>
      <c r="B67" s="252"/>
      <c r="C67" s="294"/>
      <c r="D67" s="74"/>
      <c r="E67" s="74">
        <v>4</v>
      </c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155"/>
      <c r="Q67" s="143"/>
      <c r="R67" s="72"/>
      <c r="S67" s="72"/>
      <c r="T67" s="72"/>
      <c r="U67" s="72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12"/>
      <c r="AG67" s="12"/>
      <c r="AH67" s="12"/>
      <c r="AI67" s="12"/>
      <c r="AJ67" s="12"/>
      <c r="AK67" s="12"/>
      <c r="AL67" s="13"/>
      <c r="AM67" s="12"/>
      <c r="AN67" s="13"/>
      <c r="AO67" s="13"/>
      <c r="AP67" s="13"/>
      <c r="AQ67" s="13"/>
      <c r="AR67" s="13"/>
      <c r="AS67" s="13"/>
      <c r="AT67" s="13"/>
      <c r="AU67" s="13"/>
      <c r="AV67" s="13"/>
      <c r="AW67" s="62">
        <v>1</v>
      </c>
      <c r="AX67" s="62"/>
      <c r="AY67" s="62"/>
      <c r="AZ67" s="62">
        <v>1</v>
      </c>
      <c r="BA67" s="62"/>
      <c r="BB67" s="62">
        <v>1</v>
      </c>
      <c r="BC67" s="62">
        <v>1</v>
      </c>
      <c r="BD67" s="77"/>
      <c r="BE67" s="77"/>
      <c r="BF67" s="77"/>
      <c r="BG67" s="77"/>
      <c r="BH67" s="77"/>
      <c r="BI67" s="13"/>
      <c r="BJ67" s="13"/>
      <c r="BK67" s="13"/>
      <c r="BL67" s="13"/>
      <c r="BM67" s="13"/>
      <c r="BN67" s="13"/>
      <c r="BO67" s="13"/>
      <c r="BP67" s="176"/>
      <c r="BQ67" s="180">
        <f t="shared" si="1"/>
        <v>4</v>
      </c>
    </row>
    <row r="68" spans="1:69" x14ac:dyDescent="0.25">
      <c r="A68" s="288">
        <v>31</v>
      </c>
      <c r="B68" s="278" t="s">
        <v>48</v>
      </c>
      <c r="C68" s="253">
        <v>4</v>
      </c>
      <c r="D68" s="74">
        <v>81</v>
      </c>
      <c r="E68" s="74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52"/>
      <c r="Q68" s="144">
        <v>3</v>
      </c>
      <c r="R68" s="43">
        <v>3</v>
      </c>
      <c r="S68" s="43">
        <v>3</v>
      </c>
      <c r="T68" s="43">
        <v>3</v>
      </c>
      <c r="U68" s="43">
        <v>3</v>
      </c>
      <c r="V68" s="113">
        <v>3</v>
      </c>
      <c r="W68" s="43">
        <v>3</v>
      </c>
      <c r="X68" s="43">
        <v>3</v>
      </c>
      <c r="Y68" s="43">
        <v>3</v>
      </c>
      <c r="Z68" s="43">
        <v>3</v>
      </c>
      <c r="AA68" s="113">
        <v>3</v>
      </c>
      <c r="AB68" s="43">
        <v>3</v>
      </c>
      <c r="AC68" s="43">
        <v>3</v>
      </c>
      <c r="AD68" s="43">
        <v>3</v>
      </c>
      <c r="AE68" s="43">
        <v>3</v>
      </c>
      <c r="AF68" s="113">
        <v>3</v>
      </c>
      <c r="AG68" s="43">
        <v>3</v>
      </c>
      <c r="AH68" s="43">
        <v>3</v>
      </c>
      <c r="AI68" s="43">
        <v>3</v>
      </c>
      <c r="AJ68" s="43">
        <v>3</v>
      </c>
      <c r="AK68" s="43">
        <v>3</v>
      </c>
      <c r="AL68" s="43">
        <v>3</v>
      </c>
      <c r="AM68" s="113">
        <v>3</v>
      </c>
      <c r="AN68" s="43">
        <v>3</v>
      </c>
      <c r="AO68" s="43">
        <v>3</v>
      </c>
      <c r="AP68" s="43">
        <v>3</v>
      </c>
      <c r="AQ68" s="113">
        <v>3</v>
      </c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50"/>
      <c r="BE68" s="50"/>
      <c r="BF68" s="50"/>
      <c r="BG68" s="50"/>
      <c r="BH68" s="50"/>
      <c r="BI68" s="13"/>
      <c r="BJ68" s="13"/>
      <c r="BK68" s="13"/>
      <c r="BL68" s="13"/>
      <c r="BM68" s="13"/>
      <c r="BN68" s="13"/>
      <c r="BO68" s="13"/>
      <c r="BP68" s="176"/>
      <c r="BQ68" s="180">
        <f t="shared" si="1"/>
        <v>81</v>
      </c>
    </row>
    <row r="69" spans="1:69" x14ac:dyDescent="0.25">
      <c r="A69" s="292"/>
      <c r="B69" s="274"/>
      <c r="C69" s="254"/>
      <c r="D69" s="74"/>
      <c r="E69" s="74">
        <v>19</v>
      </c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52"/>
      <c r="Q69" s="145">
        <v>1</v>
      </c>
      <c r="R69" s="62">
        <v>2</v>
      </c>
      <c r="S69" s="62">
        <v>1</v>
      </c>
      <c r="T69" s="62">
        <v>1</v>
      </c>
      <c r="U69" s="62"/>
      <c r="V69" s="62"/>
      <c r="W69" s="62"/>
      <c r="X69" s="62"/>
      <c r="Y69" s="62">
        <v>1</v>
      </c>
      <c r="Z69" s="62">
        <v>1</v>
      </c>
      <c r="AA69" s="62">
        <v>1</v>
      </c>
      <c r="AB69" s="62"/>
      <c r="AC69" s="62"/>
      <c r="AD69" s="62"/>
      <c r="AE69" s="62">
        <v>1</v>
      </c>
      <c r="AF69" s="62">
        <v>3</v>
      </c>
      <c r="AG69" s="62"/>
      <c r="AH69" s="62">
        <v>1</v>
      </c>
      <c r="AI69" s="62"/>
      <c r="AJ69" s="62"/>
      <c r="AK69" s="62">
        <v>3</v>
      </c>
      <c r="AL69" s="62"/>
      <c r="AM69" s="62"/>
      <c r="AN69" s="62">
        <v>1</v>
      </c>
      <c r="AO69" s="62">
        <v>1</v>
      </c>
      <c r="AP69" s="62">
        <v>1</v>
      </c>
      <c r="AQ69" s="6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50"/>
      <c r="BE69" s="50"/>
      <c r="BF69" s="50"/>
      <c r="BG69" s="50"/>
      <c r="BH69" s="50"/>
      <c r="BI69" s="13"/>
      <c r="BJ69" s="13"/>
      <c r="BK69" s="13"/>
      <c r="BL69" s="13"/>
      <c r="BM69" s="13"/>
      <c r="BN69" s="13"/>
      <c r="BO69" s="13"/>
      <c r="BP69" s="176"/>
      <c r="BQ69" s="180">
        <f t="shared" si="1"/>
        <v>19</v>
      </c>
    </row>
    <row r="70" spans="1:69" x14ac:dyDescent="0.25">
      <c r="A70" s="288">
        <v>32</v>
      </c>
      <c r="B70" s="290" t="s">
        <v>49</v>
      </c>
      <c r="C70" s="257">
        <v>2</v>
      </c>
      <c r="D70" s="61">
        <f>50-15</f>
        <v>35</v>
      </c>
      <c r="E70" s="31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51"/>
      <c r="Q70" s="140"/>
      <c r="R70" s="13"/>
      <c r="S70" s="13"/>
      <c r="T70" s="13"/>
      <c r="U70" s="13"/>
      <c r="V70" s="12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2"/>
      <c r="AK70" s="13"/>
      <c r="AL70" s="13"/>
      <c r="AM70" s="12"/>
      <c r="AN70" s="13"/>
      <c r="AO70" s="13"/>
      <c r="AP70" s="13"/>
      <c r="AQ70" s="13"/>
      <c r="AR70" s="13"/>
      <c r="AS70" s="13"/>
      <c r="AT70" s="33">
        <v>3</v>
      </c>
      <c r="AU70" s="33">
        <v>3</v>
      </c>
      <c r="AV70" s="113">
        <v>3</v>
      </c>
      <c r="AW70" s="33">
        <v>3</v>
      </c>
      <c r="AX70" s="113">
        <v>3</v>
      </c>
      <c r="AY70" s="33">
        <v>3</v>
      </c>
      <c r="AZ70" s="113">
        <v>3</v>
      </c>
      <c r="BA70" s="33">
        <v>3</v>
      </c>
      <c r="BB70" s="33">
        <v>3</v>
      </c>
      <c r="BC70" s="113">
        <v>3</v>
      </c>
      <c r="BD70" s="79">
        <v>3</v>
      </c>
      <c r="BE70" s="118">
        <v>2</v>
      </c>
      <c r="BF70" s="50"/>
      <c r="BG70" s="50"/>
      <c r="BH70" s="50"/>
      <c r="BI70" s="12"/>
      <c r="BJ70" s="12"/>
      <c r="BK70" s="12"/>
      <c r="BL70" s="13"/>
      <c r="BM70" s="13"/>
      <c r="BN70" s="13"/>
      <c r="BO70" s="13"/>
      <c r="BP70" s="176"/>
      <c r="BQ70" s="180">
        <f t="shared" si="1"/>
        <v>35</v>
      </c>
    </row>
    <row r="71" spans="1:69" ht="15.75" thickBot="1" x14ac:dyDescent="0.3">
      <c r="A71" s="289"/>
      <c r="B71" s="291"/>
      <c r="C71" s="253"/>
      <c r="D71" s="156"/>
      <c r="E71" s="157">
        <v>15</v>
      </c>
      <c r="F71" s="158"/>
      <c r="G71" s="158"/>
      <c r="H71" s="158"/>
      <c r="I71" s="158"/>
      <c r="J71" s="158"/>
      <c r="K71" s="158"/>
      <c r="L71" s="158"/>
      <c r="M71" s="158"/>
      <c r="N71" s="158"/>
      <c r="O71" s="158"/>
      <c r="P71" s="159"/>
      <c r="Q71" s="160"/>
      <c r="R71" s="158"/>
      <c r="S71" s="158"/>
      <c r="T71" s="158"/>
      <c r="U71" s="158"/>
      <c r="V71" s="161"/>
      <c r="W71" s="158"/>
      <c r="X71" s="158"/>
      <c r="Y71" s="158"/>
      <c r="Z71" s="158"/>
      <c r="AA71" s="158"/>
      <c r="AB71" s="158"/>
      <c r="AC71" s="158"/>
      <c r="AD71" s="158"/>
      <c r="AE71" s="158"/>
      <c r="AF71" s="158"/>
      <c r="AG71" s="158"/>
      <c r="AH71" s="158"/>
      <c r="AI71" s="158"/>
      <c r="AJ71" s="161"/>
      <c r="AK71" s="158"/>
      <c r="AL71" s="158"/>
      <c r="AM71" s="161"/>
      <c r="AN71" s="158"/>
      <c r="AO71" s="158"/>
      <c r="AP71" s="158"/>
      <c r="AQ71" s="158"/>
      <c r="AR71" s="158"/>
      <c r="AS71" s="158"/>
      <c r="AT71" s="162"/>
      <c r="AU71" s="162"/>
      <c r="AV71" s="162">
        <v>3</v>
      </c>
      <c r="AW71" s="162">
        <v>1</v>
      </c>
      <c r="AX71" s="162">
        <v>2</v>
      </c>
      <c r="AY71" s="162"/>
      <c r="AZ71" s="162">
        <v>3</v>
      </c>
      <c r="BA71" s="162"/>
      <c r="BB71" s="162"/>
      <c r="BC71" s="162">
        <v>3</v>
      </c>
      <c r="BD71" s="163">
        <v>3</v>
      </c>
      <c r="BE71" s="163"/>
      <c r="BF71" s="164"/>
      <c r="BG71" s="164"/>
      <c r="BH71" s="165"/>
      <c r="BI71" s="158"/>
      <c r="BJ71" s="158"/>
      <c r="BK71" s="158"/>
      <c r="BL71" s="158"/>
      <c r="BM71" s="158"/>
      <c r="BN71" s="158"/>
      <c r="BO71" s="158"/>
      <c r="BP71" s="177"/>
      <c r="BQ71" s="181">
        <f t="shared" si="1"/>
        <v>15</v>
      </c>
    </row>
    <row r="72" spans="1:69" ht="16.5" thickTop="1" thickBot="1" x14ac:dyDescent="0.3">
      <c r="A72" s="206"/>
      <c r="B72" s="205" t="s">
        <v>4</v>
      </c>
      <c r="C72" s="202">
        <f>SUM(C6:C70)</f>
        <v>87</v>
      </c>
      <c r="D72" s="166">
        <f>SUM(D6:D71)</f>
        <v>1676</v>
      </c>
      <c r="E72" s="166">
        <f>SUM(E6:E71)</f>
        <v>499</v>
      </c>
      <c r="F72" s="167">
        <f t="shared" ref="F72:BP72" si="2">SUM(F6:F71)</f>
        <v>38</v>
      </c>
      <c r="G72" s="167">
        <f t="shared" ref="G72:P72" si="3">SUM(G6:G71)</f>
        <v>38</v>
      </c>
      <c r="H72" s="167">
        <f t="shared" si="3"/>
        <v>31</v>
      </c>
      <c r="I72" s="167">
        <f t="shared" si="3"/>
        <v>32</v>
      </c>
      <c r="J72" s="167">
        <f t="shared" si="3"/>
        <v>32</v>
      </c>
      <c r="K72" s="167">
        <f t="shared" si="3"/>
        <v>31</v>
      </c>
      <c r="L72" s="167">
        <f t="shared" si="3"/>
        <v>35</v>
      </c>
      <c r="M72" s="167">
        <f t="shared" si="3"/>
        <v>35</v>
      </c>
      <c r="N72" s="167">
        <f t="shared" si="3"/>
        <v>33</v>
      </c>
      <c r="O72" s="167">
        <f t="shared" si="3"/>
        <v>35</v>
      </c>
      <c r="P72" s="168">
        <f t="shared" si="3"/>
        <v>35</v>
      </c>
      <c r="Q72" s="169">
        <f t="shared" ref="Q72" si="4">SUM(Q6:Q71)</f>
        <v>39</v>
      </c>
      <c r="R72" s="167">
        <f t="shared" si="2"/>
        <v>39</v>
      </c>
      <c r="S72" s="167">
        <f t="shared" si="2"/>
        <v>36</v>
      </c>
      <c r="T72" s="167">
        <f t="shared" si="2"/>
        <v>38</v>
      </c>
      <c r="U72" s="167">
        <f t="shared" si="2"/>
        <v>39</v>
      </c>
      <c r="V72" s="167">
        <f t="shared" si="2"/>
        <v>39</v>
      </c>
      <c r="W72" s="167">
        <f t="shared" si="2"/>
        <v>38</v>
      </c>
      <c r="X72" s="167">
        <f t="shared" si="2"/>
        <v>37</v>
      </c>
      <c r="Y72" s="167">
        <f t="shared" si="2"/>
        <v>37</v>
      </c>
      <c r="Z72" s="167">
        <f t="shared" si="2"/>
        <v>36</v>
      </c>
      <c r="AA72" s="167">
        <f t="shared" si="2"/>
        <v>35</v>
      </c>
      <c r="AB72" s="167">
        <f t="shared" si="2"/>
        <v>39</v>
      </c>
      <c r="AC72" s="167">
        <f t="shared" si="2"/>
        <v>34</v>
      </c>
      <c r="AD72" s="167">
        <f t="shared" si="2"/>
        <v>33</v>
      </c>
      <c r="AE72" s="167">
        <f t="shared" si="2"/>
        <v>32</v>
      </c>
      <c r="AF72" s="167">
        <f t="shared" si="2"/>
        <v>30</v>
      </c>
      <c r="AG72" s="167">
        <f t="shared" si="2"/>
        <v>32</v>
      </c>
      <c r="AH72" s="167">
        <f t="shared" si="2"/>
        <v>35</v>
      </c>
      <c r="AI72" s="167">
        <f t="shared" si="2"/>
        <v>34</v>
      </c>
      <c r="AJ72" s="167">
        <f t="shared" si="2"/>
        <v>35</v>
      </c>
      <c r="AK72" s="167">
        <f t="shared" si="2"/>
        <v>30</v>
      </c>
      <c r="AL72" s="167">
        <f t="shared" si="2"/>
        <v>31</v>
      </c>
      <c r="AM72" s="167">
        <f t="shared" si="2"/>
        <v>39</v>
      </c>
      <c r="AN72" s="167">
        <f t="shared" si="2"/>
        <v>38</v>
      </c>
      <c r="AO72" s="167">
        <f t="shared" si="2"/>
        <v>39</v>
      </c>
      <c r="AP72" s="167">
        <f t="shared" si="2"/>
        <v>39</v>
      </c>
      <c r="AQ72" s="167">
        <f t="shared" si="2"/>
        <v>39</v>
      </c>
      <c r="AR72" s="167">
        <f t="shared" si="2"/>
        <v>32</v>
      </c>
      <c r="AS72" s="167">
        <f t="shared" si="2"/>
        <v>34</v>
      </c>
      <c r="AT72" s="167">
        <f t="shared" si="2"/>
        <v>34</v>
      </c>
      <c r="AU72" s="167">
        <f t="shared" si="2"/>
        <v>35</v>
      </c>
      <c r="AV72" s="167">
        <f t="shared" si="2"/>
        <v>33</v>
      </c>
      <c r="AW72" s="167">
        <f t="shared" si="2"/>
        <v>35</v>
      </c>
      <c r="AX72" s="167">
        <f t="shared" si="2"/>
        <v>38</v>
      </c>
      <c r="AY72" s="167">
        <f t="shared" si="2"/>
        <v>38</v>
      </c>
      <c r="AZ72" s="167">
        <f t="shared" si="2"/>
        <v>35</v>
      </c>
      <c r="BA72" s="167">
        <f t="shared" si="2"/>
        <v>34</v>
      </c>
      <c r="BB72" s="167">
        <f t="shared" si="2"/>
        <v>30</v>
      </c>
      <c r="BC72" s="167">
        <f t="shared" si="2"/>
        <v>31</v>
      </c>
      <c r="BD72" s="170">
        <f t="shared" si="2"/>
        <v>30</v>
      </c>
      <c r="BE72" s="170">
        <f t="shared" si="2"/>
        <v>31</v>
      </c>
      <c r="BF72" s="170">
        <f t="shared" si="2"/>
        <v>31</v>
      </c>
      <c r="BG72" s="170">
        <f t="shared" ref="BG72" si="5">SUM(BG6:BG71)</f>
        <v>35</v>
      </c>
      <c r="BH72" s="170">
        <f t="shared" si="2"/>
        <v>32</v>
      </c>
      <c r="BI72" s="167">
        <f t="shared" si="2"/>
        <v>32</v>
      </c>
      <c r="BJ72" s="167">
        <f t="shared" si="2"/>
        <v>32</v>
      </c>
      <c r="BK72" s="167">
        <f t="shared" si="2"/>
        <v>32</v>
      </c>
      <c r="BL72" s="167">
        <f t="shared" si="2"/>
        <v>33</v>
      </c>
      <c r="BM72" s="167">
        <f t="shared" si="2"/>
        <v>33</v>
      </c>
      <c r="BN72" s="167">
        <f t="shared" si="2"/>
        <v>32</v>
      </c>
      <c r="BO72" s="167">
        <f t="shared" si="2"/>
        <v>32</v>
      </c>
      <c r="BP72" s="178">
        <f t="shared" si="2"/>
        <v>32</v>
      </c>
      <c r="BQ72" s="182">
        <f>SUM(BQ6:BQ71)</f>
        <v>2173</v>
      </c>
    </row>
    <row r="73" spans="1:69" ht="15.75" thickTop="1" x14ac:dyDescent="0.25"/>
  </sheetData>
  <mergeCells count="98">
    <mergeCell ref="C22:P22"/>
    <mergeCell ref="Q22:BP22"/>
    <mergeCell ref="A68:A69"/>
    <mergeCell ref="B68:B69"/>
    <mergeCell ref="C68:C69"/>
    <mergeCell ref="C55:C56"/>
    <mergeCell ref="A58:A59"/>
    <mergeCell ref="B58:B59"/>
    <mergeCell ref="C58:C59"/>
    <mergeCell ref="A60:A61"/>
    <mergeCell ref="B60:B61"/>
    <mergeCell ref="C60:C61"/>
    <mergeCell ref="A51:A52"/>
    <mergeCell ref="B51:B52"/>
    <mergeCell ref="A53:A54"/>
    <mergeCell ref="A55:A56"/>
    <mergeCell ref="A70:A71"/>
    <mergeCell ref="B70:B71"/>
    <mergeCell ref="C70:C71"/>
    <mergeCell ref="A64:A65"/>
    <mergeCell ref="B64:B65"/>
    <mergeCell ref="C64:C65"/>
    <mergeCell ref="A66:A67"/>
    <mergeCell ref="B66:B67"/>
    <mergeCell ref="C66:C67"/>
    <mergeCell ref="B55:B56"/>
    <mergeCell ref="A47:A48"/>
    <mergeCell ref="B47:B48"/>
    <mergeCell ref="C47:C48"/>
    <mergeCell ref="A49:A50"/>
    <mergeCell ref="B49:B50"/>
    <mergeCell ref="C49:C50"/>
    <mergeCell ref="A43:A44"/>
    <mergeCell ref="B43:B44"/>
    <mergeCell ref="C43:C44"/>
    <mergeCell ref="A45:A46"/>
    <mergeCell ref="B45:B46"/>
    <mergeCell ref="C45:C46"/>
    <mergeCell ref="A23:A24"/>
    <mergeCell ref="B23:B24"/>
    <mergeCell ref="C23:C24"/>
    <mergeCell ref="A25:A26"/>
    <mergeCell ref="B25:B26"/>
    <mergeCell ref="C25:C26"/>
    <mergeCell ref="A16:A17"/>
    <mergeCell ref="B16:B17"/>
    <mergeCell ref="C16:C17"/>
    <mergeCell ref="A18:A19"/>
    <mergeCell ref="B18:B19"/>
    <mergeCell ref="C18:C19"/>
    <mergeCell ref="A12:A13"/>
    <mergeCell ref="B12:B13"/>
    <mergeCell ref="C12:C13"/>
    <mergeCell ref="A14:A15"/>
    <mergeCell ref="B14:B15"/>
    <mergeCell ref="C14:C15"/>
    <mergeCell ref="A39:A40"/>
    <mergeCell ref="B39:B40"/>
    <mergeCell ref="C39:C40"/>
    <mergeCell ref="B33:B34"/>
    <mergeCell ref="C33:C34"/>
    <mergeCell ref="A35:A36"/>
    <mergeCell ref="B35:B36"/>
    <mergeCell ref="C35:C36"/>
    <mergeCell ref="B31:B32"/>
    <mergeCell ref="C31:C32"/>
    <mergeCell ref="A33:A34"/>
    <mergeCell ref="A37:A38"/>
    <mergeCell ref="B37:B38"/>
    <mergeCell ref="C37:C38"/>
    <mergeCell ref="B2:AP3"/>
    <mergeCell ref="A8:A9"/>
    <mergeCell ref="B8:B9"/>
    <mergeCell ref="C8:C9"/>
    <mergeCell ref="A10:A11"/>
    <mergeCell ref="B10:B11"/>
    <mergeCell ref="C10:C11"/>
    <mergeCell ref="D4:D5"/>
    <mergeCell ref="E4:E5"/>
    <mergeCell ref="A6:A7"/>
    <mergeCell ref="B6:B7"/>
    <mergeCell ref="C6:C7"/>
    <mergeCell ref="A20:A21"/>
    <mergeCell ref="B20:B21"/>
    <mergeCell ref="C20:C21"/>
    <mergeCell ref="A62:A63"/>
    <mergeCell ref="B62:B63"/>
    <mergeCell ref="C62:C63"/>
    <mergeCell ref="A41:A42"/>
    <mergeCell ref="B41:B42"/>
    <mergeCell ref="C41:C42"/>
    <mergeCell ref="A27:A28"/>
    <mergeCell ref="B27:B28"/>
    <mergeCell ref="C27:C28"/>
    <mergeCell ref="A29:A30"/>
    <mergeCell ref="B29:B30"/>
    <mergeCell ref="C29:C30"/>
    <mergeCell ref="A31:A32"/>
  </mergeCells>
  <pageMargins left="0.2" right="0.19" top="0.75" bottom="1.01" header="0.3" footer="0.3"/>
  <pageSetup paperSize="9" scale="74" orientation="landscape" r:id="rId1"/>
  <rowBreaks count="1" manualBreakCount="1">
    <brk id="34" max="97" man="1"/>
  </rowBreaks>
  <colBreaks count="2" manualBreakCount="2">
    <brk id="31" max="71" man="1"/>
    <brk id="69" max="7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0"/>
  <sheetViews>
    <sheetView workbookViewId="0">
      <selection activeCell="C8" sqref="C8:E9"/>
    </sheetView>
  </sheetViews>
  <sheetFormatPr defaultRowHeight="15" x14ac:dyDescent="0.25"/>
  <cols>
    <col min="1" max="1" width="4.7109375" customWidth="1"/>
    <col min="2" max="2" width="43.140625" customWidth="1"/>
    <col min="6" max="19" width="7" customWidth="1"/>
  </cols>
  <sheetData>
    <row r="1" spans="1:48" s="1" customFormat="1" x14ac:dyDescent="0.25">
      <c r="C1" s="2"/>
    </row>
    <row r="2" spans="1:48" s="1" customFormat="1" ht="57" customHeight="1" x14ac:dyDescent="0.25">
      <c r="B2" s="259" t="s">
        <v>7</v>
      </c>
      <c r="C2" s="259"/>
      <c r="D2" s="259"/>
      <c r="E2" s="259"/>
      <c r="F2" s="259"/>
      <c r="G2" s="259"/>
      <c r="H2" s="259"/>
      <c r="I2" s="259"/>
      <c r="J2" s="259"/>
      <c r="K2" s="259"/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W2" s="259"/>
      <c r="X2" s="3"/>
      <c r="Y2" s="3"/>
      <c r="Z2" s="3"/>
      <c r="AA2" s="3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</row>
    <row r="3" spans="1:48" s="1" customFormat="1" ht="15.75" thickBot="1" x14ac:dyDescent="0.3">
      <c r="B3" s="304"/>
      <c r="C3" s="304"/>
      <c r="D3" s="304"/>
      <c r="E3" s="304"/>
      <c r="F3" s="304"/>
      <c r="G3" s="304"/>
      <c r="H3" s="304"/>
      <c r="I3" s="304"/>
      <c r="J3" s="304"/>
      <c r="K3" s="304"/>
      <c r="L3" s="304"/>
      <c r="M3" s="304"/>
      <c r="N3" s="304"/>
      <c r="O3" s="304"/>
      <c r="P3" s="304"/>
      <c r="Q3" s="304"/>
      <c r="R3" s="304"/>
      <c r="S3" s="304"/>
      <c r="T3" s="304"/>
      <c r="U3" s="304"/>
      <c r="V3" s="304"/>
      <c r="W3" s="304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</row>
    <row r="5" spans="1:48" ht="15.75" x14ac:dyDescent="0.25">
      <c r="A5" s="311" t="s">
        <v>10</v>
      </c>
      <c r="B5" s="313" t="s">
        <v>11</v>
      </c>
      <c r="C5" s="315" t="s">
        <v>12</v>
      </c>
      <c r="D5" s="317" t="s">
        <v>13</v>
      </c>
      <c r="E5" s="318"/>
      <c r="F5" s="321" t="s">
        <v>14</v>
      </c>
      <c r="G5" s="322"/>
      <c r="H5" s="322"/>
      <c r="I5" s="322"/>
      <c r="J5" s="322"/>
      <c r="K5" s="322"/>
      <c r="L5" s="322"/>
      <c r="M5" s="322"/>
      <c r="N5" s="322"/>
      <c r="O5" s="322"/>
      <c r="P5" s="322"/>
      <c r="Q5" s="322"/>
      <c r="R5" s="322"/>
      <c r="S5" s="323"/>
    </row>
    <row r="6" spans="1:48" ht="99" customHeight="1" x14ac:dyDescent="0.25">
      <c r="A6" s="312"/>
      <c r="B6" s="314"/>
      <c r="C6" s="316"/>
      <c r="D6" s="319"/>
      <c r="E6" s="320"/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90" t="s">
        <v>15</v>
      </c>
      <c r="S6" s="91" t="s">
        <v>16</v>
      </c>
    </row>
    <row r="7" spans="1:48" ht="21.75" customHeight="1" x14ac:dyDescent="0.25">
      <c r="A7" s="92"/>
      <c r="B7" s="80" t="s">
        <v>17</v>
      </c>
      <c r="C7" s="82"/>
      <c r="D7" s="83" t="s">
        <v>18</v>
      </c>
      <c r="E7" s="84" t="s">
        <v>19</v>
      </c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0"/>
      <c r="S7" s="99"/>
    </row>
    <row r="8" spans="1:48" ht="15.75" x14ac:dyDescent="0.25">
      <c r="A8" s="305">
        <v>1</v>
      </c>
      <c r="B8" s="307" t="s">
        <v>21</v>
      </c>
      <c r="C8" s="309">
        <v>15</v>
      </c>
      <c r="D8" s="85">
        <v>295</v>
      </c>
      <c r="E8" s="86"/>
      <c r="F8" s="102">
        <v>25</v>
      </c>
      <c r="G8" s="102">
        <v>25</v>
      </c>
      <c r="H8" s="102">
        <v>25</v>
      </c>
      <c r="I8" s="102">
        <v>25</v>
      </c>
      <c r="J8" s="102">
        <v>25</v>
      </c>
      <c r="K8" s="102">
        <v>25</v>
      </c>
      <c r="L8" s="102">
        <v>25</v>
      </c>
      <c r="M8" s="102">
        <v>25</v>
      </c>
      <c r="N8" s="102">
        <v>25</v>
      </c>
      <c r="O8" s="102">
        <v>25</v>
      </c>
      <c r="P8" s="102">
        <v>25</v>
      </c>
      <c r="Q8" s="102">
        <v>20</v>
      </c>
      <c r="R8" s="103">
        <f>SUM(F8:Q8)</f>
        <v>295</v>
      </c>
      <c r="S8" s="96"/>
    </row>
    <row r="9" spans="1:48" ht="15.75" x14ac:dyDescent="0.25">
      <c r="A9" s="306"/>
      <c r="B9" s="308"/>
      <c r="C9" s="310"/>
      <c r="D9" s="85"/>
      <c r="E9" s="87">
        <v>80</v>
      </c>
      <c r="F9" s="104">
        <v>6</v>
      </c>
      <c r="G9" s="104">
        <v>6</v>
      </c>
      <c r="H9" s="104">
        <v>6</v>
      </c>
      <c r="I9" s="104">
        <v>6</v>
      </c>
      <c r="J9" s="104">
        <v>6</v>
      </c>
      <c r="K9" s="104">
        <v>6</v>
      </c>
      <c r="L9" s="104">
        <v>6</v>
      </c>
      <c r="M9" s="104">
        <v>7</v>
      </c>
      <c r="N9" s="104">
        <v>7</v>
      </c>
      <c r="O9" s="104">
        <v>7</v>
      </c>
      <c r="P9" s="104">
        <v>7</v>
      </c>
      <c r="Q9" s="104">
        <v>10</v>
      </c>
      <c r="R9" s="105"/>
      <c r="S9" s="106">
        <f>SUM(F9:R9)</f>
        <v>80</v>
      </c>
    </row>
    <row r="10" spans="1:48" ht="15.75" x14ac:dyDescent="0.25">
      <c r="A10" s="93"/>
      <c r="B10" s="81" t="s">
        <v>20</v>
      </c>
      <c r="C10" s="94"/>
      <c r="D10" s="88">
        <v>295</v>
      </c>
      <c r="E10" s="95">
        <v>80</v>
      </c>
      <c r="F10" s="98">
        <f>SUM(F8:F9)</f>
        <v>31</v>
      </c>
      <c r="G10" s="98">
        <f t="shared" ref="G10:Q10" si="0">SUM(G8:G9)</f>
        <v>31</v>
      </c>
      <c r="H10" s="98">
        <f t="shared" si="0"/>
        <v>31</v>
      </c>
      <c r="I10" s="98">
        <f t="shared" si="0"/>
        <v>31</v>
      </c>
      <c r="J10" s="98">
        <f t="shared" si="0"/>
        <v>31</v>
      </c>
      <c r="K10" s="98">
        <f t="shared" si="0"/>
        <v>31</v>
      </c>
      <c r="L10" s="98">
        <f t="shared" si="0"/>
        <v>31</v>
      </c>
      <c r="M10" s="98">
        <f t="shared" si="0"/>
        <v>32</v>
      </c>
      <c r="N10" s="98">
        <f t="shared" si="0"/>
        <v>32</v>
      </c>
      <c r="O10" s="98">
        <f t="shared" si="0"/>
        <v>32</v>
      </c>
      <c r="P10" s="98">
        <f t="shared" si="0"/>
        <v>32</v>
      </c>
      <c r="Q10" s="98">
        <f t="shared" si="0"/>
        <v>30</v>
      </c>
      <c r="R10" s="88">
        <v>295</v>
      </c>
      <c r="S10" s="97">
        <v>80</v>
      </c>
    </row>
  </sheetData>
  <mergeCells count="9">
    <mergeCell ref="B2:W3"/>
    <mergeCell ref="A8:A9"/>
    <mergeCell ref="B8:B9"/>
    <mergeCell ref="C8:C9"/>
    <mergeCell ref="A5:A6"/>
    <mergeCell ref="B5:B6"/>
    <mergeCell ref="C5:C6"/>
    <mergeCell ref="D5:E6"/>
    <mergeCell ref="F5:S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ციფრული</vt:lpstr>
      <vt:lpstr>ქართული ენა</vt:lpstr>
      <vt:lpstr>ციფრული!Print_Area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2017-07-20T11:29:35Z</dcterms:modified>
</cp:coreProperties>
</file>